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  " sheetId="3" r:id="rId3"/>
    <sheet name="002 - SO 301 DEŠŤOVÁ KANA..." sheetId="4" r:id="rId4"/>
    <sheet name="003 - SO 302 PŘELOŽKA VOD..." sheetId="5" r:id="rId5"/>
    <sheet name="004 - SO 401 VEŘEJNÉ OSVĚ...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'000 - vedlejší rozpočtové...'!$C$77:$K$100</definedName>
    <definedName name="_xlnm.Print_Area" localSheetId="1">'000 - vedlejší rozpočtové...'!$C$4:$J$36,'000 - vedlejší rozpočtové...'!$C$42:$J$59,'000 - vedlejší rozpočtové...'!$C$65:$K$100</definedName>
    <definedName name="_xlnm.Print_Titles" localSheetId="1">'000 - vedlejší rozpočtové...'!$77:$77</definedName>
    <definedName name="_xlnm._FilterDatabase" localSheetId="2" hidden="1">'001 - SO 101 PARKOVIŠTĚ  '!$C$85:$K$291</definedName>
    <definedName name="_xlnm.Print_Area" localSheetId="2">'001 - SO 101 PARKOVIŠTĚ  '!$C$4:$J$36,'001 - SO 101 PARKOVIŠTĚ  '!$C$42:$J$67,'001 - SO 101 PARKOVIŠTĚ  '!$C$73:$K$291</definedName>
    <definedName name="_xlnm.Print_Titles" localSheetId="2">'001 - SO 101 PARKOVIŠTĚ  '!$85:$85</definedName>
    <definedName name="_xlnm._FilterDatabase" localSheetId="3" hidden="1">'002 - SO 301 DEŠŤOVÁ KANA...'!$C$83:$K$187</definedName>
    <definedName name="_xlnm.Print_Area" localSheetId="3">'002 - SO 301 DEŠŤOVÁ KANA...'!$C$4:$J$36,'002 - SO 301 DEŠŤOVÁ KANA...'!$C$42:$J$65,'002 - SO 301 DEŠŤOVÁ KANA...'!$C$71:$K$187</definedName>
    <definedName name="_xlnm.Print_Titles" localSheetId="3">'002 - SO 301 DEŠŤOVÁ KANA...'!$83:$83</definedName>
    <definedName name="_xlnm._FilterDatabase" localSheetId="4" hidden="1">'003 - SO 302 PŘELOŽKA VOD...'!$C$82:$K$163</definedName>
    <definedName name="_xlnm.Print_Area" localSheetId="4">'003 - SO 302 PŘELOŽKA VOD...'!$C$4:$J$36,'003 - SO 302 PŘELOŽKA VOD...'!$C$42:$J$64,'003 - SO 302 PŘELOŽKA VOD...'!$C$70:$K$163</definedName>
    <definedName name="_xlnm.Print_Titles" localSheetId="4">'003 - SO 302 PŘELOŽKA VOD...'!$82:$82</definedName>
    <definedName name="_xlnm._FilterDatabase" localSheetId="5" hidden="1">'004 - SO 401 VEŘEJNÉ OSVĚ...'!$C$82:$K$172</definedName>
    <definedName name="_xlnm.Print_Area" localSheetId="5">'004 - SO 401 VEŘEJNÉ OSVĚ...'!$C$4:$J$36,'004 - SO 401 VEŘEJNÉ OSVĚ...'!$C$42:$J$64,'004 - SO 401 VEŘEJNÉ OSVĚ...'!$C$70:$K$172</definedName>
    <definedName name="_xlnm.Print_Titles" localSheetId="5">'004 - SO 401 VEŘEJNÉ OSVĚ...'!$82:$82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T145"/>
  <c r="R146"/>
  <c r="R145"/>
  <c r="P146"/>
  <c r="P145"/>
  <c r="BK146"/>
  <c r="BK145"/>
  <c r="J145"/>
  <c r="J146"/>
  <c r="BE146"/>
  <c r="J63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T99"/>
  <c r="T98"/>
  <c r="R100"/>
  <c r="R99"/>
  <c r="R98"/>
  <c r="P100"/>
  <c r="P99"/>
  <c r="P98"/>
  <c r="BK100"/>
  <c r="BK99"/>
  <c r="J99"/>
  <c r="BK98"/>
  <c r="J98"/>
  <c r="J100"/>
  <c r="BE100"/>
  <c r="J62"/>
  <c r="J6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T89"/>
  <c r="T88"/>
  <c r="R90"/>
  <c r="R89"/>
  <c r="R88"/>
  <c r="P90"/>
  <c r="P89"/>
  <c r="P88"/>
  <c r="BK90"/>
  <c r="BK89"/>
  <c r="J89"/>
  <c r="BK88"/>
  <c r="J88"/>
  <c r="J90"/>
  <c r="BE90"/>
  <c r="J60"/>
  <c r="J59"/>
  <c r="BI86"/>
  <c r="F34"/>
  <c i="1" r="BD56"/>
  <c i="6" r="BH86"/>
  <c r="F33"/>
  <c i="1" r="BC56"/>
  <c i="6" r="BG86"/>
  <c r="F32"/>
  <c i="1" r="BB56"/>
  <c i="6" r="BF86"/>
  <c r="J31"/>
  <c i="1" r="AW56"/>
  <c i="6" r="F31"/>
  <c i="1" r="BA56"/>
  <c i="6" r="T86"/>
  <c r="T85"/>
  <c r="T84"/>
  <c r="T83"/>
  <c r="R86"/>
  <c r="R85"/>
  <c r="R84"/>
  <c r="R83"/>
  <c r="P86"/>
  <c r="P85"/>
  <c r="P84"/>
  <c r="P83"/>
  <c i="1" r="AU56"/>
  <c i="6" r="BK86"/>
  <c r="BK85"/>
  <c r="J85"/>
  <c r="BK84"/>
  <c r="J84"/>
  <c r="BK83"/>
  <c r="J83"/>
  <c r="J56"/>
  <c r="J27"/>
  <c i="1" r="AG56"/>
  <c i="6" r="J86"/>
  <c r="BE86"/>
  <c r="J30"/>
  <c i="1" r="AV56"/>
  <c i="6" r="F30"/>
  <c i="1" r="AZ56"/>
  <c i="6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5"/>
  <c r="AX55"/>
  <c i="5" r="BI163"/>
  <c r="BH163"/>
  <c r="BG163"/>
  <c r="BF163"/>
  <c r="T163"/>
  <c r="T162"/>
  <c r="R163"/>
  <c r="R162"/>
  <c r="P163"/>
  <c r="P162"/>
  <c r="BK163"/>
  <c r="BK162"/>
  <c r="J162"/>
  <c r="J163"/>
  <c r="BE163"/>
  <c r="J63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2"/>
  <c r="BI154"/>
  <c r="BH154"/>
  <c r="BG154"/>
  <c r="BF154"/>
  <c r="T154"/>
  <c r="T153"/>
  <c r="R154"/>
  <c r="R153"/>
  <c r="P154"/>
  <c r="P153"/>
  <c r="BK154"/>
  <c r="BK153"/>
  <c r="J153"/>
  <c r="J154"/>
  <c r="BE154"/>
  <c r="J61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6"/>
  <c r="BH136"/>
  <c r="BG136"/>
  <c r="BF136"/>
  <c r="T136"/>
  <c r="R136"/>
  <c r="P136"/>
  <c r="BK136"/>
  <c r="J136"/>
  <c r="BE136"/>
  <c r="BI133"/>
  <c r="BH133"/>
  <c r="BG133"/>
  <c r="BF133"/>
  <c r="T133"/>
  <c r="T132"/>
  <c r="R133"/>
  <c r="R132"/>
  <c r="P133"/>
  <c r="P132"/>
  <c r="BK133"/>
  <c r="BK132"/>
  <c r="J132"/>
  <c r="J133"/>
  <c r="BE133"/>
  <c r="J60"/>
  <c r="BI128"/>
  <c r="BH128"/>
  <c r="BG128"/>
  <c r="BF128"/>
  <c r="T128"/>
  <c r="T127"/>
  <c r="R128"/>
  <c r="R127"/>
  <c r="P128"/>
  <c r="P127"/>
  <c r="BK128"/>
  <c r="BK127"/>
  <c r="J127"/>
  <c r="J128"/>
  <c r="BE128"/>
  <c r="J59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4"/>
  <c r="AX54"/>
  <c i="4" r="BI187"/>
  <c r="BH187"/>
  <c r="BG187"/>
  <c r="BF187"/>
  <c r="T187"/>
  <c r="T186"/>
  <c r="R187"/>
  <c r="R186"/>
  <c r="P187"/>
  <c r="P186"/>
  <c r="BK187"/>
  <c r="BK186"/>
  <c r="J186"/>
  <c r="J187"/>
  <c r="BE187"/>
  <c r="J64"/>
  <c r="BI182"/>
  <c r="BH182"/>
  <c r="BG182"/>
  <c r="BF182"/>
  <c r="T182"/>
  <c r="T181"/>
  <c r="R182"/>
  <c r="R181"/>
  <c r="P182"/>
  <c r="P181"/>
  <c r="BK182"/>
  <c r="BK181"/>
  <c r="J181"/>
  <c r="J182"/>
  <c r="BE182"/>
  <c r="J63"/>
  <c r="BI178"/>
  <c r="BH178"/>
  <c r="BG178"/>
  <c r="BF178"/>
  <c r="T178"/>
  <c r="R178"/>
  <c r="P178"/>
  <c r="BK178"/>
  <c r="J178"/>
  <c r="BE178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5"/>
  <c r="BH165"/>
  <c r="BG165"/>
  <c r="BF165"/>
  <c r="T165"/>
  <c r="T164"/>
  <c r="R165"/>
  <c r="R164"/>
  <c r="P165"/>
  <c r="P164"/>
  <c r="BK165"/>
  <c r="BK164"/>
  <c r="J164"/>
  <c r="J165"/>
  <c r="BE165"/>
  <c r="J62"/>
  <c r="BI161"/>
  <c r="BH161"/>
  <c r="BG161"/>
  <c r="BF161"/>
  <c r="T161"/>
  <c r="T160"/>
  <c r="R161"/>
  <c r="R160"/>
  <c r="P161"/>
  <c r="P160"/>
  <c r="BK161"/>
  <c r="BK160"/>
  <c r="J160"/>
  <c r="J161"/>
  <c r="BE161"/>
  <c r="J61"/>
  <c r="BI157"/>
  <c r="BH157"/>
  <c r="BG157"/>
  <c r="BF157"/>
  <c r="T157"/>
  <c r="T156"/>
  <c r="R157"/>
  <c r="R156"/>
  <c r="P157"/>
  <c r="P156"/>
  <c r="BK157"/>
  <c r="BK156"/>
  <c r="J156"/>
  <c r="J157"/>
  <c r="BE157"/>
  <c r="J60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5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3"/>
  <c r="AX53"/>
  <c i="3" r="BI289"/>
  <c r="BH289"/>
  <c r="BG289"/>
  <c r="BF289"/>
  <c r="T289"/>
  <c r="T288"/>
  <c r="T287"/>
  <c r="R289"/>
  <c r="R288"/>
  <c r="R287"/>
  <c r="P289"/>
  <c r="P288"/>
  <c r="P287"/>
  <c r="BK289"/>
  <c r="BK288"/>
  <c r="J288"/>
  <c r="BK287"/>
  <c r="J287"/>
  <c r="J289"/>
  <c r="BE289"/>
  <c r="J66"/>
  <c r="J65"/>
  <c r="BI286"/>
  <c r="BH286"/>
  <c r="BG286"/>
  <c r="BF286"/>
  <c r="T286"/>
  <c r="T285"/>
  <c r="R286"/>
  <c r="R285"/>
  <c r="P286"/>
  <c r="P285"/>
  <c r="BK286"/>
  <c r="BK285"/>
  <c r="J285"/>
  <c r="J286"/>
  <c r="BE286"/>
  <c r="J64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T276"/>
  <c r="R277"/>
  <c r="R276"/>
  <c r="P277"/>
  <c r="P276"/>
  <c r="BK277"/>
  <c r="BK276"/>
  <c r="J276"/>
  <c r="J277"/>
  <c r="BE277"/>
  <c r="J63"/>
  <c r="BI274"/>
  <c r="BH274"/>
  <c r="BG274"/>
  <c r="BF274"/>
  <c r="T274"/>
  <c r="R274"/>
  <c r="P274"/>
  <c r="BK274"/>
  <c r="J274"/>
  <c r="BE274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58"/>
  <c r="BH258"/>
  <c r="BG258"/>
  <c r="BF258"/>
  <c r="T258"/>
  <c r="R258"/>
  <c r="P258"/>
  <c r="BK258"/>
  <c r="J258"/>
  <c r="BE258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62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T193"/>
  <c r="R194"/>
  <c r="R193"/>
  <c r="P194"/>
  <c r="P193"/>
  <c r="BK194"/>
  <c r="BK193"/>
  <c r="J193"/>
  <c r="J194"/>
  <c r="BE194"/>
  <c r="J61"/>
  <c r="BI191"/>
  <c r="BH191"/>
  <c r="BG191"/>
  <c r="BF191"/>
  <c r="T191"/>
  <c r="T190"/>
  <c r="R191"/>
  <c r="R190"/>
  <c r="P191"/>
  <c r="P190"/>
  <c r="BK191"/>
  <c r="BK190"/>
  <c r="J190"/>
  <c r="J191"/>
  <c r="BE191"/>
  <c r="J6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T182"/>
  <c r="R183"/>
  <c r="R182"/>
  <c r="P183"/>
  <c r="P182"/>
  <c r="BK183"/>
  <c r="BK182"/>
  <c r="J182"/>
  <c r="J183"/>
  <c r="BE183"/>
  <c r="J59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<sst xmlns="http://schemas.openxmlformats.org/spreadsheetml/2006/main">
  <si>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</si>
  <si>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</si>
  <si>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</si>
  <si>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</si>
  <si>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</si>
  <si>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</si>
  <si>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</si>
  <si>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{35b4122b-3bba-44c8-be63-445249a6d986}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</si>
  <si>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</si>
  <si>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</si>
  <si>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</si>
  <si>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</si>
  <si>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</si>
  <si>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</si>
  <si>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</si>
  <si>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</si>
  <si>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20180413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</si>
  <si>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</si>
  <si>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</si>
  <si>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Vybudování parkovacích stání na ul. Krasnoarmejců p. p. č. 1237/17, k. ú. Zábřeh nad Odrou</t>
  </si>
  <si>
    <t>KSO:</t>
  </si>
  <si>
    <t/>
  </si>
  <si>
    <t>CC-CZ:</t>
  </si>
  <si>
    <t>Místo:</t>
  </si>
  <si>
    <t>ul. Krasnoarmejců</t>
  </si>
  <si>
    <t>Datum:</t>
  </si>
  <si>
    <t>13. 4. 2018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</si>
  <si>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</si>
  <si>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</si>
  <si>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</si>
  <si>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</si>
  <si>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</si>
  <si>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</si>
  <si>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</si>
  <si>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</si>
  <si>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</si>
  <si>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</si>
  <si>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</si>
  <si>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</si>
  <si>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</si>
  <si>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</si>
  <si>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</si>
  <si>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</si>
  <si>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</si>
  <si>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</si>
  <si>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</si>
  <si>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</si>
  <si>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</si>
  <si>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</si>
  <si>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</si>
  <si>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</si>
  <si>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</si>
  <si>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</si>
  <si>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</si>
  <si>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</si>
  <si>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</si>
  <si>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</si>
  <si>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</si>
  <si>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</si>
  <si>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</si>
  <si>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</si>
  <si>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</si>
  <si>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</si>
  <si>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</si>
  <si>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</si>
  <si>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</si>
  <si>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</si>
  <si>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</si>
  <si>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</si>
  <si>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</si>
  <si>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</si>
  <si>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</si>
  <si>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</si>
  <si>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</si>
  <si>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</si>
  <si>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</si>
  <si>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</si>
  <si>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</si>
  <si>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</si>
  <si>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</si>
  <si>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{4e10f6cf-2ca2-4a16-b48e-097d3fe39d28}</t>
  </si>
  <si>
    <t>2</t>
  </si>
  <si>
    <t>001</t>
  </si>
  <si>
    <t xml:space="preserve">SO 101 PARKOVIŠTĚ  </t>
  </si>
  <si>
    <t>{5cd333c7-9859-47a5-8f66-6b0597c61455}</t>
  </si>
  <si>
    <t>002</t>
  </si>
  <si>
    <t>SO 301 DEŠŤOVÁ KANALIZACE</t>
  </si>
  <si>
    <t>{8043a94e-3066-47df-a1a5-0682dfe2876e}</t>
  </si>
  <si>
    <t>003</t>
  </si>
  <si>
    <t>SO 302 PŘELOŽKA VODOVODU</t>
  </si>
  <si>
    <t>{4ce6cd16-4927-4063-8c57-6f2ce02b82ee}</t>
  </si>
  <si>
    <t>004</t>
  </si>
  <si>
    <t>SO 401 VEŘEJNÉ OSVĚTLENÍ</t>
  </si>
  <si>
    <t>{ccc6b384-f4e6-4f2a-b18b-2c29b14d192f}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</si>
  <si>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</si>
  <si>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</si>
  <si>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</si>
  <si>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</si>
  <si>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</si>
  <si>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</si>
  <si>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</si>
  <si>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</si>
  <si>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</si>
  <si>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</si>
  <si>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</si>
  <si>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</si>
  <si>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</si>
  <si>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</si>
  <si>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</si>
  <si>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</si>
  <si>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</si>
  <si>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</si>
  <si>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</si>
  <si>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</si>
  <si>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</si>
  <si>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</si>
  <si>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</si>
  <si>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</si>
  <si>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</si>
  <si>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</si>
  <si>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</si>
  <si>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</si>
  <si>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</si>
  <si>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</si>
  <si>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</si>
  <si>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</si>
  <si>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</si>
  <si>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</si>
  <si>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</si>
  <si>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</si>
  <si>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</si>
  <si>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</si>
  <si>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</si>
  <si>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252414811</t>
  </si>
  <si>
    <t>Administrativní činnost pro zajištění záborů pozemků, uzavírek komunikací a dopravních opatření</t>
  </si>
  <si>
    <t>1874629684</t>
  </si>
  <si>
    <t>3</t>
  </si>
  <si>
    <t>022</t>
  </si>
  <si>
    <t xml:space="preserve">aktualizace dokladových částí  projektové  dokumentace</t>
  </si>
  <si>
    <t>-156775650</t>
  </si>
  <si>
    <t>Koordinační a kompletační činnost dodavatele</t>
  </si>
  <si>
    <t>-1944289454</t>
  </si>
  <si>
    <t>Náklady na veškeré energie související s realizací akce</t>
  </si>
  <si>
    <t>-314464630</t>
  </si>
  <si>
    <t>6</t>
  </si>
  <si>
    <t>005</t>
  </si>
  <si>
    <t>Zábory cizích pozemků (veřejných i soukromých)</t>
  </si>
  <si>
    <t>1635554278</t>
  </si>
  <si>
    <t>7</t>
  </si>
  <si>
    <t>006</t>
  </si>
  <si>
    <t>Geodetické zaměření realizovaných objektů</t>
  </si>
  <si>
    <t>823944484</t>
  </si>
  <si>
    <t>007</t>
  </si>
  <si>
    <t xml:space="preserve">Zpracování dokumentace skutečného provedení stavby včetně zpracování podkladů pro vklad novostavby do katastru nemovitostí </t>
  </si>
  <si>
    <t>-1157436767</t>
  </si>
  <si>
    <t>9</t>
  </si>
  <si>
    <t>008</t>
  </si>
  <si>
    <t>Vyhotovení geometrických plánů pro vklad do KN</t>
  </si>
  <si>
    <t>-742141014</t>
  </si>
  <si>
    <t>10</t>
  </si>
  <si>
    <t>009</t>
  </si>
  <si>
    <t>Statické zatěžovací zkoušky zhutnění</t>
  </si>
  <si>
    <t>kus</t>
  </si>
  <si>
    <t>756273737</t>
  </si>
  <si>
    <t>11</t>
  </si>
  <si>
    <t>010</t>
  </si>
  <si>
    <t>Dočasné dopravní značení a čištění tohoto značení po dobu realizace akce</t>
  </si>
  <si>
    <t>-921570403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</si>
  <si>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</si>
  <si>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</si>
  <si>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</si>
  <si>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1633759056</t>
  </si>
  <si>
    <t>13</t>
  </si>
  <si>
    <t>012</t>
  </si>
  <si>
    <t>Informační tabule s údaji o stavbě (velikost cca 1,5 x 1 m – dle grafického návrhu investora) - 1ks</t>
  </si>
  <si>
    <t>-1233682193</t>
  </si>
  <si>
    <t>14</t>
  </si>
  <si>
    <t>013</t>
  </si>
  <si>
    <t>zařízení staveniště zhotovitele - chemické WC+kancelář+sklady</t>
  </si>
  <si>
    <t>299805465</t>
  </si>
  <si>
    <t>014</t>
  </si>
  <si>
    <t>Náklady za vypouštění čerpané podzemní vody do veřejné kanalizace</t>
  </si>
  <si>
    <t>-917548251</t>
  </si>
  <si>
    <t>16</t>
  </si>
  <si>
    <t>015</t>
  </si>
  <si>
    <t xml:space="preserve">dočasné zajištění podzemních sítí  proti poškození</t>
  </si>
  <si>
    <t>-810524938</t>
  </si>
  <si>
    <t>17</t>
  </si>
  <si>
    <t>016</t>
  </si>
  <si>
    <t>Čistění komunikací</t>
  </si>
  <si>
    <t>1810146923</t>
  </si>
  <si>
    <t>18</t>
  </si>
  <si>
    <t>017</t>
  </si>
  <si>
    <t xml:space="preserve">Náklady na vytýčení stavby </t>
  </si>
  <si>
    <t>-1080228908</t>
  </si>
  <si>
    <t>19</t>
  </si>
  <si>
    <t>018</t>
  </si>
  <si>
    <t>Náklady na projektovou (dílenskou) dokumentaci zhotovitele</t>
  </si>
  <si>
    <t>718815845</t>
  </si>
  <si>
    <t>20</t>
  </si>
  <si>
    <t>019</t>
  </si>
  <si>
    <t xml:space="preserve">Pasportizace území před zahájením stavby  dle požadavku odboru dopravy</t>
  </si>
  <si>
    <t>1187508303</t>
  </si>
  <si>
    <t>sadovky</t>
  </si>
  <si>
    <t>m2</t>
  </si>
  <si>
    <t>60</t>
  </si>
  <si>
    <t>ornice</t>
  </si>
  <si>
    <t>m3</t>
  </si>
  <si>
    <t>87,3</t>
  </si>
  <si>
    <t>asfalt</t>
  </si>
  <si>
    <t>170</t>
  </si>
  <si>
    <t>slepci</t>
  </si>
  <si>
    <t>5,8</t>
  </si>
  <si>
    <t>parking</t>
  </si>
  <si>
    <t>130</t>
  </si>
  <si>
    <t>odkopávky</t>
  </si>
  <si>
    <t>337,67</t>
  </si>
  <si>
    <t>rýhy</t>
  </si>
  <si>
    <t>8,7</t>
  </si>
  <si>
    <t xml:space="preserve">001 - SO 101 PARKOVIŠTĚ  </t>
  </si>
  <si>
    <t>odvoz</t>
  </si>
  <si>
    <t>424,67</t>
  </si>
  <si>
    <t>drenáž</t>
  </si>
  <si>
    <t>m</t>
  </si>
  <si>
    <t>29</t>
  </si>
  <si>
    <t>vdz</t>
  </si>
  <si>
    <t>45,5</t>
  </si>
  <si>
    <t>kostky</t>
  </si>
  <si>
    <t>bo2510</t>
  </si>
  <si>
    <t>12,4</t>
  </si>
  <si>
    <t>bo1530</t>
  </si>
  <si>
    <t>77,3</t>
  </si>
  <si>
    <t>pěší</t>
  </si>
  <si>
    <t>12,2</t>
  </si>
  <si>
    <t>znovupol</t>
  </si>
  <si>
    <t>25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</si>
  <si>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</si>
  <si>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</si>
  <si>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</si>
  <si>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</si>
  <si>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</si>
  <si>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</si>
  <si>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</si>
  <si>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</si>
  <si>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</si>
  <si>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</si>
  <si>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</si>
  <si>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</si>
  <si>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</si>
  <si>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</si>
  <si>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</si>
  <si>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1954224252</t>
  </si>
  <si>
    <t>VV</t>
  </si>
  <si>
    <t>dle B1.2.1</t>
  </si>
  <si>
    <t>365/10000</t>
  </si>
  <si>
    <t>111151111</t>
  </si>
  <si>
    <t>Pokosení trávníku při souvislé ploše do 1000 m2 parterového v rovině nebo svahu do 1:5</t>
  </si>
  <si>
    <t>CS ÚRS 2018 01</t>
  </si>
  <si>
    <t>117551715</t>
  </si>
  <si>
    <t>sadovky*3</t>
  </si>
  <si>
    <t>111212351</t>
  </si>
  <si>
    <t>Odstranění nevhodných dřevin průměru kmene do 100 mm výšky přes 1 m s odstraněním pařezu do 100 m2 v rovině nebo na svahu do 1:5</t>
  </si>
  <si>
    <t>-1581446810</t>
  </si>
  <si>
    <t>keř</t>
  </si>
  <si>
    <t>1*1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</si>
  <si>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</si>
  <si>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</si>
  <si>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1643035503</t>
  </si>
  <si>
    <t>dle E2.b</t>
  </si>
  <si>
    <t>27</t>
  </si>
  <si>
    <t>R8012</t>
  </si>
  <si>
    <t>přesazení vzrostlých stromků ok 50-60cm</t>
  </si>
  <si>
    <t>-677557324</t>
  </si>
  <si>
    <t>113152112</t>
  </si>
  <si>
    <t>Odstranění podkladů zpevněných ploch s přemístěním na skládku na vzdálenost do 20 m nebo s naložením na dopravní prostředek z kameniva drceného</t>
  </si>
  <si>
    <t>-1007572177</t>
  </si>
  <si>
    <t>dle E2.b stáv.chodníky</t>
  </si>
  <si>
    <t>(25+27)*0,2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</si>
  <si>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</si>
  <si>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</si>
  <si>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-769953056</t>
  </si>
  <si>
    <t>dle B1.2.1, dle E2.b</t>
  </si>
  <si>
    <t>napojení na vozovku</t>
  </si>
  <si>
    <t>8*0,5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</si>
  <si>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</si>
  <si>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</si>
  <si>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</si>
  <si>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638014494</t>
  </si>
  <si>
    <t>dle E2b - stávající obruby chodníku a vozovky</t>
  </si>
  <si>
    <t>2,5+20+17+8</t>
  </si>
  <si>
    <t>120001101</t>
  </si>
  <si>
    <t>Příplatek k cenám vykopávek za ztížení vykopávky v blízkosti podzemního vedení nebo výbušnin v horninách jakékoliv třídy</t>
  </si>
  <si>
    <t>165770815</t>
  </si>
  <si>
    <t>dle A2 - ostravské komunikace, OVAK, ČEZ</t>
  </si>
  <si>
    <t>2*0,71*(3*29)</t>
  </si>
  <si>
    <t>121101102</t>
  </si>
  <si>
    <t>Sejmutí ornice nebo lesní půdy s vodorovným přemístěním na hromady v místě upotřebení nebo na dočasné či trvalé skládky se složením, na vzdálenost přes 50 do 100 m</t>
  </si>
  <si>
    <t>2054359938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</si>
  <si>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</si>
  <si>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</si>
  <si>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</si>
  <si>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272092025</t>
  </si>
  <si>
    <t>dle B1.2.3, B1.2.1</t>
  </si>
  <si>
    <t>asfalt*0,71</t>
  </si>
  <si>
    <t>pěší*0,39</t>
  </si>
  <si>
    <t>znovupol*0,39</t>
  </si>
  <si>
    <t>slepci*0,39</t>
  </si>
  <si>
    <t>parking*0,67</t>
  </si>
  <si>
    <t>13*29*0,6*0,5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</si>
  <si>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</si>
  <si>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</si>
  <si>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-633010782</t>
  </si>
  <si>
    <t>132201101</t>
  </si>
  <si>
    <t>Hloubení zapažených i nezapažených rýh šířky do 600 mm s urovnáním dna do předepsaného profilu a spádu v hornině tř. 3 do 100 m3</t>
  </si>
  <si>
    <t>-591451884</t>
  </si>
  <si>
    <t>dle B1.2.3, B1.2.1, B1.2.4</t>
  </si>
  <si>
    <t>drenáž pláně</t>
  </si>
  <si>
    <t>0,5*0,6*29</t>
  </si>
  <si>
    <t>132201109</t>
  </si>
  <si>
    <t>Hloubení zapažených i nezapažených rýh šířky do 600 mm s urovnáním dna do předepsaného profilu a spádu v hornině tř. 3 Příplatek k cenám za lepivost horniny tř. 3</t>
  </si>
  <si>
    <t>247615215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</si>
  <si>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</si>
  <si>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</si>
  <si>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1963360590</t>
  </si>
  <si>
    <t>-sadovky*0,15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</si>
  <si>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</si>
  <si>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</si>
  <si>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1934175072</t>
  </si>
  <si>
    <t>odvoz*15</t>
  </si>
  <si>
    <t>167101102</t>
  </si>
  <si>
    <t>Nakládání, skládání a překládání neulehlého výkopku nebo sypaniny nakládání, množství přes 100 m3, z hornin tř. 1 až 4</t>
  </si>
  <si>
    <t>-2085159156</t>
  </si>
  <si>
    <t>171201201</t>
  </si>
  <si>
    <t>Uložení sypaniny na skládky</t>
  </si>
  <si>
    <t>-687529225</t>
  </si>
  <si>
    <t>171201211</t>
  </si>
  <si>
    <t>Uložení sypaniny poplatek za uložení sypaniny na skládce (skládkovné)</t>
  </si>
  <si>
    <t>t</t>
  </si>
  <si>
    <t>-1757308786</t>
  </si>
  <si>
    <t>odvoz*1,7</t>
  </si>
  <si>
    <t>174101101</t>
  </si>
  <si>
    <t>Zásyp sypaninou z jakékoliv horniny s uložením výkopku ve vrstvách se zhutněním jam, šachet, rýh nebo kolem objektů v těchto vykopávkách</t>
  </si>
  <si>
    <t>-109922685</t>
  </si>
  <si>
    <t>583442000</t>
  </si>
  <si>
    <t>štěrkodrť frakce 0-63 třída C</t>
  </si>
  <si>
    <t>1378353739</t>
  </si>
  <si>
    <t>rýhy*1,9</t>
  </si>
  <si>
    <t>22</t>
  </si>
  <si>
    <t>181301102</t>
  </si>
  <si>
    <t>Rozprostření a urovnání ornice v rovině nebo ve svahu sklonu do 1:5 při souvislé ploše do 500 m2, tl. vrstvy přes 100 do 150 mm</t>
  </si>
  <si>
    <t>-976020159</t>
  </si>
  <si>
    <t>23</t>
  </si>
  <si>
    <t>25234001</t>
  </si>
  <si>
    <t>herbicid totální systémový neselektivní</t>
  </si>
  <si>
    <t>litr</t>
  </si>
  <si>
    <t>-1683026513</t>
  </si>
  <si>
    <t>(sadovky*8)/10000</t>
  </si>
  <si>
    <t>24</t>
  </si>
  <si>
    <t>181411131</t>
  </si>
  <si>
    <t>Založení trávníku na půdě předem připravené plochy do 1000 m2 výsevem včetně utažení parkového v rovině nebo na svahu do 1:5</t>
  </si>
  <si>
    <t>2122123321</t>
  </si>
  <si>
    <t>005724200</t>
  </si>
  <si>
    <t>osivo směs travní parková okrasná</t>
  </si>
  <si>
    <t>kg</t>
  </si>
  <si>
    <t>-143779616</t>
  </si>
  <si>
    <t>0,025*sadovky</t>
  </si>
  <si>
    <t>26</t>
  </si>
  <si>
    <t>181951102</t>
  </si>
  <si>
    <t>Úprava pláně vyrovnáním výškových rozdílů v hornině tř. 1 až 4 se zhutněním</t>
  </si>
  <si>
    <t>1717208237</t>
  </si>
  <si>
    <t>pěší+slepci+parking+asfalt+znovupol</t>
  </si>
  <si>
    <t>183403114</t>
  </si>
  <si>
    <t>Obdělání půdy kultivátorováním v rovině nebo na svahu do 1:5</t>
  </si>
  <si>
    <t>-1577749229</t>
  </si>
  <si>
    <t>28</t>
  </si>
  <si>
    <t>183403153</t>
  </si>
  <si>
    <t>Obdělání půdy hrabáním v rovině nebo na svahu do 1:5</t>
  </si>
  <si>
    <t>686634803</t>
  </si>
  <si>
    <t>183403161</t>
  </si>
  <si>
    <t>Obdělání půdy válením v rovině nebo na svahu do 1:5</t>
  </si>
  <si>
    <t>1328729860</t>
  </si>
  <si>
    <t>30</t>
  </si>
  <si>
    <t>183552431</t>
  </si>
  <si>
    <t>Úprava zemědělské půdy - hnojení tekutými hnojivy na ploše jednotlivě se zapravením hnojiva do půdy do 5 ha, o sklonu do 5 st.</t>
  </si>
  <si>
    <t>1980419937</t>
  </si>
  <si>
    <t>sadovky/10000</t>
  </si>
  <si>
    <t>31</t>
  </si>
  <si>
    <t>184802111</t>
  </si>
  <si>
    <t>Chemické odplevelení půdy před založením kultury, trávníku nebo zpevněných ploch o výměře jednotlivě přes 20 m2 v rovině nebo na svahu do 1:5 postřikem na široko</t>
  </si>
  <si>
    <t>1169266028</t>
  </si>
  <si>
    <t>32</t>
  </si>
  <si>
    <t>185804312</t>
  </si>
  <si>
    <t xml:space="preserve">Zalití rostlin vodou  plochy záhonů jednotlivě přes 20 m2</t>
  </si>
  <si>
    <t>1149724539</t>
  </si>
  <si>
    <t>dle B1.1</t>
  </si>
  <si>
    <t>sadovky*0,015</t>
  </si>
  <si>
    <t>33</t>
  </si>
  <si>
    <t>185851121</t>
  </si>
  <si>
    <t>Dovoz vody pro zálivku rostlin na vzdálenost do 1000 m</t>
  </si>
  <si>
    <t>-629762970</t>
  </si>
  <si>
    <t>34</t>
  </si>
  <si>
    <t>185851129</t>
  </si>
  <si>
    <t>Dovoz vody pro zálivku rostlin Příplatek k ceně za každých dalších i započatých 1000 m</t>
  </si>
  <si>
    <t>1291949931</t>
  </si>
  <si>
    <t>sadovky*0,015*24</t>
  </si>
  <si>
    <t>Zakládání</t>
  </si>
  <si>
    <t>35</t>
  </si>
  <si>
    <t>212755214</t>
  </si>
  <si>
    <t>Trativody bez lože z drenážních trubek plastových flexibilních D 100 mm</t>
  </si>
  <si>
    <t>-1390348116</t>
  </si>
  <si>
    <t>36</t>
  </si>
  <si>
    <t>213141111</t>
  </si>
  <si>
    <t>Zřízení vrstvy z geotextilie filtrační, separační, odvodňovací, ochranné, výztužné nebo protierozní v rovině nebo ve sklonu do 1:5, šířky do 3 m</t>
  </si>
  <si>
    <t>2139863449</t>
  </si>
  <si>
    <t>drenáž*3,14*0,1+drenáž*0,5*4</t>
  </si>
  <si>
    <t>37</t>
  </si>
  <si>
    <t>693110620R</t>
  </si>
  <si>
    <t>geotextilie z polyesterových vláken netkaná, 300 g/m2, šíře 200 cm</t>
  </si>
  <si>
    <t>-1803005130</t>
  </si>
  <si>
    <t>drenáž*3,14*0,1*1,5+drenáž*0,5*4*1,5</t>
  </si>
  <si>
    <t>Vodorovné konstrukce</t>
  </si>
  <si>
    <t>38</t>
  </si>
  <si>
    <t>451573111</t>
  </si>
  <si>
    <t>Lože pod potrubí, stoky a drobné objekty v otevřeném výkopu z písku a štěrkopísku do 63 mm</t>
  </si>
  <si>
    <t>-641901608</t>
  </si>
  <si>
    <t>drenáž*0,3*0,1</t>
  </si>
  <si>
    <t>Komunikace pozemní</t>
  </si>
  <si>
    <t>39</t>
  </si>
  <si>
    <t>564851111</t>
  </si>
  <si>
    <t>Podklad ze štěrkodrti ŠD s rozprostřením a zhutněním, po zhutnění tl. 150 mm</t>
  </si>
  <si>
    <t>375122352</t>
  </si>
  <si>
    <t>slepci+2*asfalt+2*pěší+2*znovupol</t>
  </si>
  <si>
    <t>40</t>
  </si>
  <si>
    <t>564871111</t>
  </si>
  <si>
    <t>Podklad ze štěrkodrti ŠD s rozprostřením a zhutněním, po zhutnění tl. 250 mm</t>
  </si>
  <si>
    <t>-1605470841</t>
  </si>
  <si>
    <t>41</t>
  </si>
  <si>
    <t>564871116</t>
  </si>
  <si>
    <t>Podklad ze štěrkodrti ŠD s rozprostřením a zhutněním, po zhutnění tl. 300 mm</t>
  </si>
  <si>
    <t>2014808618</t>
  </si>
  <si>
    <t>parking+asfalt</t>
  </si>
  <si>
    <t>42</t>
  </si>
  <si>
    <t>565155121</t>
  </si>
  <si>
    <t xml:space="preserve">Asfaltový beton vrstva podkladní ACP 16 (obalované kamenivo střednězrnné - OKS)  s rozprostřením a zhutněním v pruhu šířky přes 3 m, po zhutnění tl. 70 mm</t>
  </si>
  <si>
    <t>-563256418</t>
  </si>
  <si>
    <t>43</t>
  </si>
  <si>
    <t>573111112</t>
  </si>
  <si>
    <t>Postřik infiltrační PI z asfaltu silničního s posypem kamenivem, v množství 1,00 kg/m2</t>
  </si>
  <si>
    <t>-828177996</t>
  </si>
  <si>
    <t>44</t>
  </si>
  <si>
    <t>573211112</t>
  </si>
  <si>
    <t>Postřik spojovací PS bez posypu kamenivem z asfaltu silničního, v množství 0,70 kg/m2</t>
  </si>
  <si>
    <t>1686925258</t>
  </si>
  <si>
    <t>45</t>
  </si>
  <si>
    <t>577134121</t>
  </si>
  <si>
    <t xml:space="preserve">Asfaltový beton vrstva obrusná ACO 11 (ABS)  s rozprostřením a se zhutněním z nemodifikovaného asfaltu v pruhu šířky přes 3 m tř. I, po zhutnění tl. 40 mm</t>
  </si>
  <si>
    <t>-1066917030</t>
  </si>
  <si>
    <t>46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</si>
  <si>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</si>
  <si>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</si>
  <si>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-1618287214</t>
  </si>
  <si>
    <t>dle E2.b; B1.2.1</t>
  </si>
  <si>
    <t>znovupoložení rozebrané dlažby</t>
  </si>
  <si>
    <t>slepci+pěší</t>
  </si>
  <si>
    <t>47</t>
  </si>
  <si>
    <t>592452670R</t>
  </si>
  <si>
    <t>dlažba skladebná betonová základní pro nevidomé 20 x 10 x 6 cm barevná</t>
  </si>
  <si>
    <t>637456801</t>
  </si>
  <si>
    <t>přenásobeno koeficientem 1,05 (+5% na prořez)</t>
  </si>
  <si>
    <t>5,8*1,05 'Přepočtené koeficientem množství</t>
  </si>
  <si>
    <t>48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</si>
  <si>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</si>
  <si>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</si>
  <si>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1396393208</t>
  </si>
  <si>
    <t>49</t>
  </si>
  <si>
    <t>59245213R</t>
  </si>
  <si>
    <t>dlažba zámková tl.80mm přírodní ostrohranná</t>
  </si>
  <si>
    <t>247799559</t>
  </si>
  <si>
    <t>Přenásobeno koeficientem 1,05 (+5% na prořez)</t>
  </si>
  <si>
    <t>130*1,05 'Přepočtené koeficientem množství</t>
  </si>
  <si>
    <t>50</t>
  </si>
  <si>
    <t>R007</t>
  </si>
  <si>
    <t>dlažba zámková betonová přírodní šedá tl.60mm</t>
  </si>
  <si>
    <t>1994025068</t>
  </si>
  <si>
    <t>12,2*1,05 'Přepočtené koeficientem množství</t>
  </si>
  <si>
    <t>Ostatní konstrukce a práce, bourání</t>
  </si>
  <si>
    <t>51</t>
  </si>
  <si>
    <t>914111111</t>
  </si>
  <si>
    <t>Montáž svislé dopravní značky základní velikosti do 1 m2 objímkami na sloupky nebo konzoly</t>
  </si>
  <si>
    <t>706597931</t>
  </si>
  <si>
    <t>52</t>
  </si>
  <si>
    <t>404454040</t>
  </si>
  <si>
    <t>značka dopravní svislá nereflexní FeZn prolis, 500 x 700 mm</t>
  </si>
  <si>
    <t>-779105554</t>
  </si>
  <si>
    <t>53</t>
  </si>
  <si>
    <t>404452250</t>
  </si>
  <si>
    <t>sloupek Zn 60 - 350</t>
  </si>
  <si>
    <t>-106083058</t>
  </si>
  <si>
    <t>54</t>
  </si>
  <si>
    <t>404452400</t>
  </si>
  <si>
    <t>patka hliníková pro sloupek D 60 mm</t>
  </si>
  <si>
    <t>6823681</t>
  </si>
  <si>
    <t>55</t>
  </si>
  <si>
    <t>404452530</t>
  </si>
  <si>
    <t>víčko plastové na sloupek 60</t>
  </si>
  <si>
    <t>-1757301953</t>
  </si>
  <si>
    <t>56</t>
  </si>
  <si>
    <t>915211111</t>
  </si>
  <si>
    <t xml:space="preserve">Vodorovné dopravní značení stříkaným plastem  dělící čára šířky 125 mm souvislá bílá základní</t>
  </si>
  <si>
    <t>-583275422</t>
  </si>
  <si>
    <t>dle B1.2.7</t>
  </si>
  <si>
    <t>4,5*9+5*1</t>
  </si>
  <si>
    <t>57</t>
  </si>
  <si>
    <t>915231111</t>
  </si>
  <si>
    <t xml:space="preserve">Vodorovné dopravní značení stříkaným plastem  přechody pro chodce, šipky, symboly nápisy bílé základní</t>
  </si>
  <si>
    <t>-589115705</t>
  </si>
  <si>
    <t>58</t>
  </si>
  <si>
    <t>R404VL</t>
  </si>
  <si>
    <t>vodící pás přechodu - 2x3 pásky - plast</t>
  </si>
  <si>
    <t>1048776770</t>
  </si>
  <si>
    <t>59</t>
  </si>
  <si>
    <t>915611111</t>
  </si>
  <si>
    <t xml:space="preserve">Předznačení pro vodorovné značení  stříkané barvou nebo prováděné z nátěrových hmot liniové dělicí čáry, vodicí proužky</t>
  </si>
  <si>
    <t>1317659051</t>
  </si>
  <si>
    <t>vdz+6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</si>
  <si>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</si>
  <si>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</si>
  <si>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74008356</t>
  </si>
  <si>
    <t>dle B1.2.1, B1.2.3 - dvojřádek</t>
  </si>
  <si>
    <t>61</t>
  </si>
  <si>
    <t>583801100</t>
  </si>
  <si>
    <t>kostka dlažební drobná, žula, I.jakost, velikost 10 cm</t>
  </si>
  <si>
    <t>-1728109641</t>
  </si>
  <si>
    <t>kostky*0,1*0,2*2</t>
  </si>
  <si>
    <t>62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</si>
  <si>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</si>
  <si>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</si>
  <si>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158146472</t>
  </si>
  <si>
    <t>9+1,5+1,4+0,5</t>
  </si>
  <si>
    <t>2,2+4,4+5+29+10,8+18+4,6+3,3</t>
  </si>
  <si>
    <t>63</t>
  </si>
  <si>
    <t>592174170</t>
  </si>
  <si>
    <t>obrubník betonový chodníkový vibrolisovaný 100x10x25 cm</t>
  </si>
  <si>
    <t>1021671576</t>
  </si>
  <si>
    <t>12,4*1,05 'Přepočtené koeficientem množství</t>
  </si>
  <si>
    <t>64</t>
  </si>
  <si>
    <t>592175030R</t>
  </si>
  <si>
    <t>obrubník betonový přírodní 100x15/12x30 cm</t>
  </si>
  <si>
    <t>-2048881519</t>
  </si>
  <si>
    <t>77,3*1,05 'Přepočtené koeficientem množství</t>
  </si>
  <si>
    <t>65</t>
  </si>
  <si>
    <t>916991121</t>
  </si>
  <si>
    <t>Lože pod obrubníky, krajníky nebo obruby z dlažebních kostek z betonu prostého tř. C 16/20</t>
  </si>
  <si>
    <t>-1430819659</t>
  </si>
  <si>
    <t>0,1*0,3*(bo2510+bo1530+kostky)</t>
  </si>
  <si>
    <t>66</t>
  </si>
  <si>
    <t>919731123R</t>
  </si>
  <si>
    <t>Zarovnání styčné plochy podkladu nebo krytu podél vybourané části komunikace nebo zpevněné plochy živičné tl. přes 100 do 200 mm</t>
  </si>
  <si>
    <t>-365820205</t>
  </si>
  <si>
    <t>67</t>
  </si>
  <si>
    <t>919735113</t>
  </si>
  <si>
    <t>Řezání stávajícího živičného krytu nebo podkladu hloubky přes 100 do 150 mm</t>
  </si>
  <si>
    <t>1153875444</t>
  </si>
  <si>
    <t>68</t>
  </si>
  <si>
    <t>938908411</t>
  </si>
  <si>
    <t>Čištění vozovek splachováním vodou povrchu podkladu nebo krytu živičného, betonového nebo dlážděného</t>
  </si>
  <si>
    <t>1897134605</t>
  </si>
  <si>
    <t>slepci+parking+asfalt+znovupol</t>
  </si>
  <si>
    <t>997</t>
  </si>
  <si>
    <t>Přesun sutě</t>
  </si>
  <si>
    <t>69</t>
  </si>
  <si>
    <t>997002611</t>
  </si>
  <si>
    <t>Nakládání suti a vybouraných hmot na dopravní prostředek pro vodorovné přemístění</t>
  </si>
  <si>
    <t>-1593047063</t>
  </si>
  <si>
    <t>70</t>
  </si>
  <si>
    <t>997006512</t>
  </si>
  <si>
    <t>Vodorovná doprava suti na skládku s naložením na dopravní prostředek a složením přes 100 m do 1 km</t>
  </si>
  <si>
    <t>-334834159</t>
  </si>
  <si>
    <t>71</t>
  </si>
  <si>
    <t>997006519</t>
  </si>
  <si>
    <t>Vodorovná doprava suti na skládku s naložením na dopravní prostředek a složením Příplatek k ceně za každý další i započatý 1 km</t>
  </si>
  <si>
    <t>-1756173486</t>
  </si>
  <si>
    <t>37,783*24 'Přepočtené koeficientem množství</t>
  </si>
  <si>
    <t>72</t>
  </si>
  <si>
    <t>997221845</t>
  </si>
  <si>
    <t>Poplatek za uložení stavebního odpadu na skládce (skládkovné) asfaltového bez obsahu dehtu</t>
  </si>
  <si>
    <t>-2124733017</t>
  </si>
  <si>
    <t>1,024</t>
  </si>
  <si>
    <t>73</t>
  </si>
  <si>
    <t>997221855R</t>
  </si>
  <si>
    <t>Poplatek za uložení odpadu zeminy, betonu a kameniva na skládce (skládkovné)</t>
  </si>
  <si>
    <t>-653840915</t>
  </si>
  <si>
    <t>37,283-1,024</t>
  </si>
  <si>
    <t>998</t>
  </si>
  <si>
    <t>Přesun hmot</t>
  </si>
  <si>
    <t>74</t>
  </si>
  <si>
    <t>998223011</t>
  </si>
  <si>
    <t>Přesun hmot pro pozemní komunikace s krytem dlážděným dopravní vzdálenost do 200 m jakékoliv délky objektu</t>
  </si>
  <si>
    <t>-794775687</t>
  </si>
  <si>
    <t>Práce a dodávky M</t>
  </si>
  <si>
    <t>46-M</t>
  </si>
  <si>
    <t>Zemní práce při extr.mont.pracích</t>
  </si>
  <si>
    <t>75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</si>
  <si>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</si>
  <si>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</si>
  <si>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74037560</t>
  </si>
  <si>
    <t>dle A2 - sondy</t>
  </si>
  <si>
    <t>6*2</t>
  </si>
  <si>
    <t>jáma</t>
  </si>
  <si>
    <t>jáma vsaku</t>
  </si>
  <si>
    <t>105</t>
  </si>
  <si>
    <t>paženír</t>
  </si>
  <si>
    <t>14,232</t>
  </si>
  <si>
    <t>výkop rýh</t>
  </si>
  <si>
    <t>7,472</t>
  </si>
  <si>
    <t>pažení_celk</t>
  </si>
  <si>
    <t>pažení celkem</t>
  </si>
  <si>
    <t>133,132</t>
  </si>
  <si>
    <t>fr032</t>
  </si>
  <si>
    <t>fr1632</t>
  </si>
  <si>
    <t>28,5</t>
  </si>
  <si>
    <t>fr3263</t>
  </si>
  <si>
    <t>128,25</t>
  </si>
  <si>
    <t>002 - SO 301 DEŠŤOVÁ KANALIZACE</t>
  </si>
  <si>
    <t>lože</t>
  </si>
  <si>
    <t>1,704</t>
  </si>
  <si>
    <t>obsyp</t>
  </si>
  <si>
    <t>5,112</t>
  </si>
  <si>
    <t>zásyp</t>
  </si>
  <si>
    <t>105,656</t>
  </si>
  <si>
    <t>potrubí</t>
  </si>
  <si>
    <t>10,82</t>
  </si>
  <si>
    <t>51,5</t>
  </si>
  <si>
    <t>textilie</t>
  </si>
  <si>
    <t>189,007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</si>
  <si>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</si>
  <si>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</si>
  <si>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</si>
  <si>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</si>
  <si>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-477008822</t>
  </si>
  <si>
    <t>dle D1.1.b.1</t>
  </si>
  <si>
    <t>4*7,5*3,5</t>
  </si>
  <si>
    <t>131201209</t>
  </si>
  <si>
    <t>Hloubení zapažených jam a zářezů s urovnáním dna do předepsaného profilu a spádu Příplatek k cenám za lepivost horniny tř. 3</t>
  </si>
  <si>
    <t>-1340313442</t>
  </si>
  <si>
    <t>132201201</t>
  </si>
  <si>
    <t>Hloubení zapažených i nezapažených rýh šířky přes 600 do 2 000 mm s urovnáním dna do předepsaného profilu a spádu v hornině tř. 3 do 100 m3</t>
  </si>
  <si>
    <t>-1388261309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</si>
  <si>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</si>
  <si>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</si>
  <si>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</si>
  <si>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</si>
  <si>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-611772646</t>
  </si>
  <si>
    <t>151101102</t>
  </si>
  <si>
    <t>Zřízení pažení a rozepření stěn rýh pro podzemní vedení pro všechny šířky rýhy příložné pro jakoukoliv mezerovitost, hloubky do 4 m</t>
  </si>
  <si>
    <t>-1501952711</t>
  </si>
  <si>
    <t>dle D1.1.b.1; dle D1.1.b.4</t>
  </si>
  <si>
    <t>potrubí dešť</t>
  </si>
  <si>
    <t>2*(2,4*1,9+1,42*1,8)</t>
  </si>
  <si>
    <t>2*3,5*(7,5+4)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</si>
  <si>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</si>
  <si>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</si>
  <si>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</si>
  <si>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</si>
  <si>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-1169653759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</si>
  <si>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</si>
  <si>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</si>
  <si>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-1352470673</t>
  </si>
  <si>
    <t>-1644042756</t>
  </si>
  <si>
    <t>rýhy+jáma</t>
  </si>
  <si>
    <t>-1121854627</t>
  </si>
  <si>
    <t>15*(rýhy+jáma)</t>
  </si>
  <si>
    <t>123216063</t>
  </si>
  <si>
    <t>-2005844520</t>
  </si>
  <si>
    <t>1388652276</t>
  </si>
  <si>
    <t>1,7*(rýhy+jáma)</t>
  </si>
  <si>
    <t>583441720</t>
  </si>
  <si>
    <t>štěrkodrť frakce 0-32 třída C</t>
  </si>
  <si>
    <t>-1635838224</t>
  </si>
  <si>
    <t>4*7,5*0,5*2</t>
  </si>
  <si>
    <t>583439320</t>
  </si>
  <si>
    <t>kamenivo drcené hrubé frakce 16-32</t>
  </si>
  <si>
    <t>-1977340450</t>
  </si>
  <si>
    <t>4*7,5*0,5*1,9</t>
  </si>
  <si>
    <t>583439630R</t>
  </si>
  <si>
    <t>kamenivo drcené hrubé prané frakce 32-63 praná</t>
  </si>
  <si>
    <t>785567846</t>
  </si>
  <si>
    <t>4*7,5*2,25*1,9</t>
  </si>
  <si>
    <t>634624020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</si>
  <si>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</si>
  <si>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</si>
  <si>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</si>
  <si>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1912630724</t>
  </si>
  <si>
    <t>dle D1.1.b.2</t>
  </si>
  <si>
    <t>0,45*1,05*potrubí</t>
  </si>
  <si>
    <t>1732585409</t>
  </si>
  <si>
    <t>zásyp*1,9-fr032-fr1632-fr3263</t>
  </si>
  <si>
    <t>583373310R</t>
  </si>
  <si>
    <t>štěrkopísek frakce 0-22</t>
  </si>
  <si>
    <t>1524909122</t>
  </si>
  <si>
    <t>obsyp*2</t>
  </si>
  <si>
    <t>212755216</t>
  </si>
  <si>
    <t>Trativody bez lože z drenážních trubek plastových flexibilních D 160 mm</t>
  </si>
  <si>
    <t>-1678314052</t>
  </si>
  <si>
    <t>7*6,5+2*3</t>
  </si>
  <si>
    <t>1976661600</t>
  </si>
  <si>
    <t>textilie*1,5</t>
  </si>
  <si>
    <t>213141132</t>
  </si>
  <si>
    <t>Zřízení vrstvy z geotextilie filtrační, separační, odvodňovací, ochranné, výztužné nebo protierozní ve sklonu přes 1:2 do 1:1, šířky přes 3 do 6 m</t>
  </si>
  <si>
    <t>1771999235</t>
  </si>
  <si>
    <t>2*3,25*(4+7,5)+3*4*7,5</t>
  </si>
  <si>
    <t>3,14*0,15*drenáž</t>
  </si>
  <si>
    <t>Svislé a kompletní konstrukce</t>
  </si>
  <si>
    <t>359901211</t>
  </si>
  <si>
    <t>Monitoring stok (kamerový systém) jakékoli výšky nová kanalizace</t>
  </si>
  <si>
    <t>-797593905</t>
  </si>
  <si>
    <t>dle D1.1.b.4</t>
  </si>
  <si>
    <t>-1783432116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</si>
  <si>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</si>
  <si>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</si>
  <si>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</si>
  <si>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</si>
  <si>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1967655751</t>
  </si>
  <si>
    <t>2,4+1,42</t>
  </si>
  <si>
    <t>vsak</t>
  </si>
  <si>
    <t>1+3*2</t>
  </si>
  <si>
    <t>R801</t>
  </si>
  <si>
    <t>dodání a osazení kompletní sorpční vpusti vč.obetonování 1m3 C30/37</t>
  </si>
  <si>
    <t>1240837280</t>
  </si>
  <si>
    <t>dle C2; D1.1.b.3</t>
  </si>
  <si>
    <t>286114600</t>
  </si>
  <si>
    <t>trubka kanalizační plastová PVC KG DN 160x1000 mm SN 8</t>
  </si>
  <si>
    <t>-1618372366</t>
  </si>
  <si>
    <t>Přenásobeno koeficientem 1,1 (+10% na prořez)</t>
  </si>
  <si>
    <t>10,82*1,1 'Přepočtené koeficientem množství</t>
  </si>
  <si>
    <t>892312121</t>
  </si>
  <si>
    <t>Tlakové zkoušky vzduchem těsnícími vaky ucpávkovými DN 150</t>
  </si>
  <si>
    <t>úsek</t>
  </si>
  <si>
    <t>517621978</t>
  </si>
  <si>
    <t>dle D1.1.b.5</t>
  </si>
  <si>
    <t>938906143R</t>
  </si>
  <si>
    <t>Čištění usazenin pročištění drenážního potrubí DN 130 a 160</t>
  </si>
  <si>
    <t>-997747515</t>
  </si>
  <si>
    <t>čištění před kamerovou revizí</t>
  </si>
  <si>
    <t>998276201R</t>
  </si>
  <si>
    <t>Přesun hmot, trub.vedení plast. obsypaná kamenivem</t>
  </si>
  <si>
    <t>346429191</t>
  </si>
  <si>
    <t>pažení_voda</t>
  </si>
  <si>
    <t>pažení vodovodu</t>
  </si>
  <si>
    <t>184,04</t>
  </si>
  <si>
    <t>výkop_voda</t>
  </si>
  <si>
    <t>výkop voda</t>
  </si>
  <si>
    <t>92,02</t>
  </si>
  <si>
    <t>8,91</t>
  </si>
  <si>
    <t>25,2</t>
  </si>
  <si>
    <t>57,91</t>
  </si>
  <si>
    <t>přeložka</t>
  </si>
  <si>
    <t>89,1</t>
  </si>
  <si>
    <t>003 - SO 302 PŘELOŽKA VODOVODU</t>
  </si>
  <si>
    <t>119001411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</si>
  <si>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</si>
  <si>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-1960819399</t>
  </si>
  <si>
    <t>dle D2.1.b.3</t>
  </si>
  <si>
    <t>3*1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</si>
  <si>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</si>
  <si>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</si>
  <si>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-1569353284</t>
  </si>
  <si>
    <t>NN</t>
  </si>
  <si>
    <t>-13822229</t>
  </si>
  <si>
    <t>0,5*pažení_voda</t>
  </si>
  <si>
    <t>-1623494246</t>
  </si>
  <si>
    <t>-711757810</t>
  </si>
  <si>
    <t>dle D2.1.b.3; D2.1.b.1</t>
  </si>
  <si>
    <t>2*(38,9*1,5+24,05*1,4)</t>
  </si>
  <si>
    <t>-389598817</t>
  </si>
  <si>
    <t>1820754492</t>
  </si>
  <si>
    <t>1430960801</t>
  </si>
  <si>
    <t>-1616977905</t>
  </si>
  <si>
    <t>15*výkop_voda</t>
  </si>
  <si>
    <t>1465478307</t>
  </si>
  <si>
    <t>1434112874</t>
  </si>
  <si>
    <t>558972810</t>
  </si>
  <si>
    <t>výkop_voda*1,7</t>
  </si>
  <si>
    <t>55657140</t>
  </si>
  <si>
    <t>výkop_voda-lože-obsyp</t>
  </si>
  <si>
    <t>162148411</t>
  </si>
  <si>
    <t>dle D2.b.1</t>
  </si>
  <si>
    <t>potrubí*1*0,4</t>
  </si>
  <si>
    <t>986203674</t>
  </si>
  <si>
    <t>zásyp*1,9</t>
  </si>
  <si>
    <t>1973811433</t>
  </si>
  <si>
    <t>-1339669890</t>
  </si>
  <si>
    <t>přeložka*1*0,1</t>
  </si>
  <si>
    <t>871181211</t>
  </si>
  <si>
    <t>Montáž vodovodního potrubí z plastů v otevřeném výkopu z polyetylenu PE 100 svařovaných elektrotvarovkou SDR 11/PN16 D 50 x 4,6 mm</t>
  </si>
  <si>
    <t>1138341513</t>
  </si>
  <si>
    <t>dle D2.1.b.2</t>
  </si>
  <si>
    <t>2861359501</t>
  </si>
  <si>
    <t xml:space="preserve">ROURA PE100  voda    50 x   4,6 x 100m  SDR11  PN16</t>
  </si>
  <si>
    <t>1189441693</t>
  </si>
  <si>
    <t>Položka násobena koeficientem 1,05 na prořez 5%</t>
  </si>
  <si>
    <t>63*1,05 'Přepočtené koeficientem množství</t>
  </si>
  <si>
    <t>R80888</t>
  </si>
  <si>
    <t xml:space="preserve">hrdlová spojka  DN 40 jištěná (46 - 58mm) - dodání a montáž</t>
  </si>
  <si>
    <t>78803172</t>
  </si>
  <si>
    <t>R820</t>
  </si>
  <si>
    <t>N-koleno DN 100 TL epoxid přírubové s patkou (PP)</t>
  </si>
  <si>
    <t>-617878849</t>
  </si>
  <si>
    <t>892271111</t>
  </si>
  <si>
    <t>Tlakové zkoušky vodou na potrubí DN 100 nebo 125</t>
  </si>
  <si>
    <t>-1713386397</t>
  </si>
  <si>
    <t>892372111</t>
  </si>
  <si>
    <t>Tlakové zkoušky vodou zabezpečení konců potrubí při tlakových zkouškách DN do 300</t>
  </si>
  <si>
    <t>-1102041738</t>
  </si>
  <si>
    <t>899721111R</t>
  </si>
  <si>
    <t>Signalizační vodič na potrubí PVC DN do 150 mm</t>
  </si>
  <si>
    <t>-958591382</t>
  </si>
  <si>
    <t>Položka násobena koeficientem 1,5 na omotání vodiče okolo porubí +50%</t>
  </si>
  <si>
    <t>63*1,5 'Přepočtené koeficientem množství</t>
  </si>
  <si>
    <t>899722114</t>
  </si>
  <si>
    <t>Krytí potrubí z plastů výstražnou fólií z PVC šířky 40 cm</t>
  </si>
  <si>
    <t>-1649658861</t>
  </si>
  <si>
    <t>969011131</t>
  </si>
  <si>
    <t>Vybourání vodovodního, plynového a pod. vedení DN do 125 mm</t>
  </si>
  <si>
    <t>-986970232</t>
  </si>
  <si>
    <t>dle D2.1.b.4</t>
  </si>
  <si>
    <t>1375465536</t>
  </si>
  <si>
    <t>-597026191</t>
  </si>
  <si>
    <t>-1072353510</t>
  </si>
  <si>
    <t>2,331*19 'Přepočtené koeficientem množství</t>
  </si>
  <si>
    <t>998276201</t>
  </si>
  <si>
    <t>Přesun hmot pro trubní vedení hloubené z trub z plastických hmot nebo sklolaminátových pro vodovody nebo kanalizace v otevřeném výkopu dopravní vzdálenost do 15 m</t>
  </si>
  <si>
    <t>1993807320</t>
  </si>
  <si>
    <t>kabel</t>
  </si>
  <si>
    <t>svody</t>
  </si>
  <si>
    <t>kabel2</t>
  </si>
  <si>
    <t>zemnič</t>
  </si>
  <si>
    <t>rýha1</t>
  </si>
  <si>
    <t>rýha2</t>
  </si>
  <si>
    <t>dvk110</t>
  </si>
  <si>
    <t>004 - SO 401 VEŘEJNÉ OSVĚTLENÍ</t>
  </si>
  <si>
    <t>dvr75</t>
  </si>
  <si>
    <t>PSV - Práce a dodávky PSV</t>
  </si>
  <si>
    <t xml:space="preserve">    741 - Elektroinstalace - silnoproud</t>
  </si>
  <si>
    <t xml:space="preserve">    21-M - Elektromontáže</t>
  </si>
  <si>
    <t>899623161R</t>
  </si>
  <si>
    <t>Obetonování potrubí nebo zdiva stok betonem prostým v otevřeném výkopu, beton tř. C 20/25</t>
  </si>
  <si>
    <t>-1802192109</t>
  </si>
  <si>
    <t>rýha1*0,5*0,25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</si>
  <si>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</si>
  <si>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</si>
  <si>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</si>
  <si>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</si>
  <si>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</si>
  <si>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</si>
  <si>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-897278427</t>
  </si>
  <si>
    <t>svody+kabel+kabel2</t>
  </si>
  <si>
    <t>741130027</t>
  </si>
  <si>
    <t>Ukončení vodičů izolovaných s označením a zapojením na svorkovnici s otevřením a uzavřením krytu, průřezu žíly do 35 mm 2</t>
  </si>
  <si>
    <t>-1007474013</t>
  </si>
  <si>
    <t>741420021</t>
  </si>
  <si>
    <t>Montáž hromosvodného vedení svorek se 2 šrouby</t>
  </si>
  <si>
    <t>1864807366</t>
  </si>
  <si>
    <t>354420130</t>
  </si>
  <si>
    <t>svorka uzemnění Cu spojovací</t>
  </si>
  <si>
    <t>-286864033</t>
  </si>
  <si>
    <t>354420160</t>
  </si>
  <si>
    <t>svorka uzemnění Cu připojovací</t>
  </si>
  <si>
    <t>-1196322364</t>
  </si>
  <si>
    <t>741810002</t>
  </si>
  <si>
    <t>Zkoušky a prohlídky elektrických rozvodů a zařízení celková prohlídka a vyhotovení revizní zprávy pro objem montážních prací přes 100 do 500 tis. Kč</t>
  </si>
  <si>
    <t>-1007792979</t>
  </si>
  <si>
    <t>741820102</t>
  </si>
  <si>
    <t>Měření osvětlovacího zařízení intenzity osvětlení na pracovišti do 50 svítidel</t>
  </si>
  <si>
    <t>soubor</t>
  </si>
  <si>
    <t>-173855109</t>
  </si>
  <si>
    <t>21-M</t>
  </si>
  <si>
    <t>Elektromontáže</t>
  </si>
  <si>
    <t>210021063</t>
  </si>
  <si>
    <t>Ostatní elektromontážní doplňkové práce osazení výstražné fólie z PVC</t>
  </si>
  <si>
    <t>1574448418</t>
  </si>
  <si>
    <t>kabel+kabel2</t>
  </si>
  <si>
    <t>693113110R</t>
  </si>
  <si>
    <t xml:space="preserve">pás varovný plný PE  šíře 33 cm s potiskem</t>
  </si>
  <si>
    <t>128</t>
  </si>
  <si>
    <t>1881144218</t>
  </si>
  <si>
    <t>210202013RR</t>
  </si>
  <si>
    <t>Montáž svítidla na výložník</t>
  </si>
  <si>
    <t>-384896849</t>
  </si>
  <si>
    <t>M002R</t>
  </si>
  <si>
    <t>Dodávka dvouram. výložníku dl. 2,5m</t>
  </si>
  <si>
    <t>256</t>
  </si>
  <si>
    <t>-1438473350</t>
  </si>
  <si>
    <t>M006</t>
  </si>
  <si>
    <t>demontáž stáv.rozvodu vč.odvozu a likvidace</t>
  </si>
  <si>
    <t>1626809655</t>
  </si>
  <si>
    <t>dle C4.2.a</t>
  </si>
  <si>
    <t>3*30</t>
  </si>
  <si>
    <t>354360230RR</t>
  </si>
  <si>
    <t>spojka kabelová smršťovaná přímé do 1kV 91ah-22s 4 x 16 - 50mm - dodání a montáž</t>
  </si>
  <si>
    <t>1949481718</t>
  </si>
  <si>
    <t>210204105</t>
  </si>
  <si>
    <t>Montáž výložníků osvětlení dvouramenných sloupových, hmotnosti do 70 kg</t>
  </si>
  <si>
    <t>1733270659</t>
  </si>
  <si>
    <t>210204203</t>
  </si>
  <si>
    <t>Montáž elektrovýzbroje stožárů osvětlení 3 okruhy</t>
  </si>
  <si>
    <t>-1241929656</t>
  </si>
  <si>
    <t>M004</t>
  </si>
  <si>
    <t>Dodávka výzbroje stožáru osvětlení se třemi obvody, chráněné pojistkami</t>
  </si>
  <si>
    <t>sada</t>
  </si>
  <si>
    <t>-165421421</t>
  </si>
  <si>
    <t>210220002</t>
  </si>
  <si>
    <t>Montáž uzemňovacího vedení s upevněním, propojením a připojením pomocí svorek na povrchu vodičů FeZn drátem nebo lanem průměru do 10 mm</t>
  </si>
  <si>
    <t>-1077677231</t>
  </si>
  <si>
    <t>354410730</t>
  </si>
  <si>
    <t>drát průměr 10 mm FeZn</t>
  </si>
  <si>
    <t>856250809</t>
  </si>
  <si>
    <t>0,62*zemnič</t>
  </si>
  <si>
    <t>210280211</t>
  </si>
  <si>
    <t>Měření zemních odporů zemniče prvního nebo samostatného</t>
  </si>
  <si>
    <t>-212448591</t>
  </si>
  <si>
    <t>210280215</t>
  </si>
  <si>
    <t>Měření zemních odporů zemniče Příplatek k ceně za každý další zemnič v síti</t>
  </si>
  <si>
    <t>-2016034927</t>
  </si>
  <si>
    <t>210280351</t>
  </si>
  <si>
    <t>Zkoušky vodičů a kabelů izolačních kabelů silových do 1 kV, počtu a průřezu žil do 4x25 mm2</t>
  </si>
  <si>
    <t>1833129626</t>
  </si>
  <si>
    <t>210290891</t>
  </si>
  <si>
    <t>Doplnění orientačních štítků na kabel (při revizi instalace)</t>
  </si>
  <si>
    <t>1178525365</t>
  </si>
  <si>
    <t>M005</t>
  </si>
  <si>
    <t>kabelový štítek</t>
  </si>
  <si>
    <t>-228398125</t>
  </si>
  <si>
    <t>210810005</t>
  </si>
  <si>
    <t>Montáž izolovaných kabelů měděných bez ukončení do 1 kV uložených volně CYKY, CYKYD, CYKYDY, NYM, NYY, YSLY, 750 V, počtu a průřezu žil 3 x 1,5 mm2</t>
  </si>
  <si>
    <t>-458396714</t>
  </si>
  <si>
    <t>dle C4.2.c</t>
  </si>
  <si>
    <t>2*(8+2,5+2)</t>
  </si>
  <si>
    <t>341110300</t>
  </si>
  <si>
    <t>kabel silový s Cu jádrem CYKY 3x1,5 mm2</t>
  </si>
  <si>
    <t>60443963</t>
  </si>
  <si>
    <t>25*1,05 'Přepočtené koeficientem množství</t>
  </si>
  <si>
    <t>M007R</t>
  </si>
  <si>
    <t>demontáž stáv. výložníku se svítidlem vč. odvozu</t>
  </si>
  <si>
    <t>-1866262621</t>
  </si>
  <si>
    <t>210810014</t>
  </si>
  <si>
    <t>Montáž izolovaných kabelů měděných bez ukončení do 1 kV uložených volně CYKY, CYKYD, CYKYDY, NYM, NYY, YSLY, 750 V, počtu a průřezu žil 4 x 16 mm2</t>
  </si>
  <si>
    <t>-1315464479</t>
  </si>
  <si>
    <t>dle C4.2.d</t>
  </si>
  <si>
    <t>341110800</t>
  </si>
  <si>
    <t>kabel silový s Cu jádrem CYKY 4x16 mm2</t>
  </si>
  <si>
    <t>1462393398</t>
  </si>
  <si>
    <t>41*1,05 'Přepočtené koeficientem množství</t>
  </si>
  <si>
    <t>210812037</t>
  </si>
  <si>
    <t>Montáž izolovaných kabelů měděných do 1 kV bez ukončení plných a kulatých (CYKY, CHKE-R,...) uložených volně nebo v liště počtu a průřezu žil 4x25 až 35 mm2</t>
  </si>
  <si>
    <t>-1502457868</t>
  </si>
  <si>
    <t>34111610</t>
  </si>
  <si>
    <t>kabel silový s Cu jádrem 1 kV 4x25mm2</t>
  </si>
  <si>
    <t>-1137665449</t>
  </si>
  <si>
    <t>30*1,05 'Přepočtené koeficientem množství</t>
  </si>
  <si>
    <t>M003</t>
  </si>
  <si>
    <t>dodání LED svítidla výložníkového 28(55)W</t>
  </si>
  <si>
    <t>-546661570</t>
  </si>
  <si>
    <t>460010024</t>
  </si>
  <si>
    <t>Vytyčení trasy vedení kabelového (podzemního) v zastavěném prostoru</t>
  </si>
  <si>
    <t>km</t>
  </si>
  <si>
    <t>948653380</t>
  </si>
  <si>
    <t>(rýha1+rýha2)*0,001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</si>
  <si>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</si>
  <si>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</si>
  <si>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887411674</t>
  </si>
  <si>
    <t>41-rýha1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</si>
  <si>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</si>
  <si>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</si>
  <si>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740580124</t>
  </si>
  <si>
    <t>460421101</t>
  </si>
  <si>
    <t>Kabelové lože včetně podsypu, zhutnění a urovnání povrchu z písku nebo štěrkopísku tloušťky 10 cm nad kabel bez zakrytí, šířky do 65 cm</t>
  </si>
  <si>
    <t>-143142082</t>
  </si>
  <si>
    <t>460470011</t>
  </si>
  <si>
    <t>Provizorní zajištění inženýrských sítí ve výkopech pomocí drátů, dřevěných a plastových prvků apod. kabelů při křížení</t>
  </si>
  <si>
    <t>-343159560</t>
  </si>
  <si>
    <t>460520173</t>
  </si>
  <si>
    <t>Montáž trubek ochranných uložených volně do rýhy plastových ohebných, vnitřního průměru přes 50 do 90 mm</t>
  </si>
  <si>
    <t>323829449</t>
  </si>
  <si>
    <t>345713530R</t>
  </si>
  <si>
    <t>trubka elektroinstalační ohebná dvouplášťová korugovaná D 61/75 mm, HDPE+LDPE</t>
  </si>
  <si>
    <t>-1050675670</t>
  </si>
  <si>
    <t>kabel+kabel2-dvk110</t>
  </si>
  <si>
    <t>39*1,05 'Přepočtené koeficientem množství</t>
  </si>
  <si>
    <t>460520174</t>
  </si>
  <si>
    <t>Montáž trubek ochranných uložených volně do rýhy plastových ohebných, vnitřního průměru přes 90 do 110 mm</t>
  </si>
  <si>
    <t>1034357323</t>
  </si>
  <si>
    <t>345713550R</t>
  </si>
  <si>
    <t>trubka elektroinstalační ohebná dvouplášťová korugovaná D 94/110 mm, HDPE+LDPE</t>
  </si>
  <si>
    <t>323396923</t>
  </si>
  <si>
    <t>rýha1*2</t>
  </si>
  <si>
    <t>32*1,05 'Přepočtené koeficientem množství</t>
  </si>
  <si>
    <t>460560163</t>
  </si>
  <si>
    <t>Zásyp kabelových rýh ručně s uložením výkopku ve vrstvách včetně zhutnění a urovnání povrchu šířky 35 cm hloubky 80 cm, v hornině třídy 3</t>
  </si>
  <si>
    <t>1515950802</t>
  </si>
  <si>
    <t>460560303</t>
  </si>
  <si>
    <t>Zásyp kabelových rýh ručně s uložením výkopku ve vrstvách včetně zhutnění a urovnání povrchu šířky 50 cm hloubky 120 cm, v hornině třídy 3</t>
  </si>
  <si>
    <t>-670835562</t>
  </si>
  <si>
    <t>460620013</t>
  </si>
  <si>
    <t>Úprava terénu provizorní úprava terénu včetně odkopání drobných nerovností a zásypu prohlubní se zhutněním, v hornině třídy 3</t>
  </si>
  <si>
    <t>783394967</t>
  </si>
  <si>
    <t>rýha1+rýha2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</si>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</sst>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20180413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Vybudování parkovacích stání na ul. Krasnoarmejců p. p. č. 1237/17, k. ú. Zábřeh nad Odrou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ul. Krasnoarmejců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13. 4. 2018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Městský obvod Ostrava – Jih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Roman Fildán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ROUND(SUM(AG52:AG56),2)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ROUND(SUM(AS52:AS56),2)</f>
        <v>0</v>
      </c>
      <c r="AT51" s="113">
        <f>ROUND(SUM(AV51:AW51),2)</f>
        <v>0</v>
      </c>
      <c r="AU51" s="114">
        <f>ROUND(SUM(AU52:AU56),5)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ROUND(SUM(AZ52:AZ56),2)</f>
        <v>0</v>
      </c>
      <c r="BA51" s="113">
        <f>ROUND(SUM(BA52:BA56),2)</f>
        <v>0</v>
      </c>
      <c r="BB51" s="113">
        <f>ROUND(SUM(BB52:BB56),2)</f>
        <v>0</v>
      </c>
      <c r="BC51" s="113">
        <f>ROUND(SUM(BC52:BC56),2)</f>
        <v>0</v>
      </c>
      <c r="BD51" s="115">
        <f>ROUND(SUM(BD52:BD56),2)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16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'000 - vedlejší rozpočtové...'!J27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'000 - vedlejší rozpočtové...'!P78</f>
        <v>0</v>
      </c>
      <c r="AV52" s="127">
        <f>'000 - vedlejší rozpočtové...'!J30</f>
        <v>0</v>
      </c>
      <c r="AW52" s="127">
        <f>'000 - vedlejší rozpočtové...'!J31</f>
        <v>0</v>
      </c>
      <c r="AX52" s="127">
        <f>'000 - vedlejší rozpočtové...'!J32</f>
        <v>0</v>
      </c>
      <c r="AY52" s="127">
        <f>'000 - vedlejší rozpočtové...'!J33</f>
        <v>0</v>
      </c>
      <c r="AZ52" s="127">
        <f>'000 - vedlejší rozpočtové...'!F30</f>
        <v>0</v>
      </c>
      <c r="BA52" s="127">
        <f>'000 - vedlejší rozpočtové...'!F31</f>
        <v>0</v>
      </c>
      <c r="BB52" s="127">
        <f>'000 - vedlejší rozpočtové...'!F32</f>
        <v>0</v>
      </c>
      <c r="BC52" s="127">
        <f>'000 - vedlejší rozpočtové...'!F33</f>
        <v>0</v>
      </c>
      <c r="BD52" s="129">
        <f>'000 - vedlejší rozpočtové...'!F34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16.5" customHeight="1">
      <c r="A53" s="118" t="s">
        <v>75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'001 - SO 101 PARKOVIŠTĚ  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'001 - SO 101 PARKOVIŠTĚ  '!P86</f>
        <v>0</v>
      </c>
      <c r="AV53" s="127">
        <f>'001 - SO 101 PARKOVIŠTĚ  '!J30</f>
        <v>0</v>
      </c>
      <c r="AW53" s="127">
        <f>'001 - SO 101 PARKOVIŠTĚ  '!J31</f>
        <v>0</v>
      </c>
      <c r="AX53" s="127">
        <f>'001 - SO 101 PARKOVIŠTĚ  '!J32</f>
        <v>0</v>
      </c>
      <c r="AY53" s="127">
        <f>'001 - SO 101 PARKOVIŠTĚ  '!J33</f>
        <v>0</v>
      </c>
      <c r="AZ53" s="127">
        <f>'001 - SO 101 PARKOVIŠTĚ  '!F30</f>
        <v>0</v>
      </c>
      <c r="BA53" s="127">
        <f>'001 - SO 101 PARKOVIŠTĚ  '!F31</f>
        <v>0</v>
      </c>
      <c r="BB53" s="127">
        <f>'001 - SO 101 PARKOVIŠTĚ  '!F32</f>
        <v>0</v>
      </c>
      <c r="BC53" s="127">
        <f>'001 - SO 101 PARKOVIŠTĚ  '!F33</f>
        <v>0</v>
      </c>
      <c r="BD53" s="129">
        <f>'001 - SO 101 PARKOVIŠTĚ  '!F34</f>
        <v>0</v>
      </c>
      <c r="BT53" s="130" t="s">
        <v>79</v>
      </c>
      <c r="BV53" s="130" t="s">
        <v>73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5" customFormat="1" ht="16.5" customHeight="1">
      <c r="A54" s="118" t="s">
        <v>75</v>
      </c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'002 - SO 301 DEŠŤOVÁ KANA...'!J27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26">
        <v>0</v>
      </c>
      <c r="AT54" s="127">
        <f>ROUND(SUM(AV54:AW54),2)</f>
        <v>0</v>
      </c>
      <c r="AU54" s="128">
        <f>'002 - SO 301 DEŠŤOVÁ KANA...'!P84</f>
        <v>0</v>
      </c>
      <c r="AV54" s="127">
        <f>'002 - SO 301 DEŠŤOVÁ KANA...'!J30</f>
        <v>0</v>
      </c>
      <c r="AW54" s="127">
        <f>'002 - SO 301 DEŠŤOVÁ KANA...'!J31</f>
        <v>0</v>
      </c>
      <c r="AX54" s="127">
        <f>'002 - SO 301 DEŠŤOVÁ KANA...'!J32</f>
        <v>0</v>
      </c>
      <c r="AY54" s="127">
        <f>'002 - SO 301 DEŠŤOVÁ KANA...'!J33</f>
        <v>0</v>
      </c>
      <c r="AZ54" s="127">
        <f>'002 - SO 301 DEŠŤOVÁ KANA...'!F30</f>
        <v>0</v>
      </c>
      <c r="BA54" s="127">
        <f>'002 - SO 301 DEŠŤOVÁ KANA...'!F31</f>
        <v>0</v>
      </c>
      <c r="BB54" s="127">
        <f>'002 - SO 301 DEŠŤOVÁ KANA...'!F32</f>
        <v>0</v>
      </c>
      <c r="BC54" s="127">
        <f>'002 - SO 301 DEŠŤOVÁ KANA...'!F33</f>
        <v>0</v>
      </c>
      <c r="BD54" s="129">
        <f>'002 - SO 301 DEŠŤOVÁ KANA...'!F34</f>
        <v>0</v>
      </c>
      <c r="BT54" s="130" t="s">
        <v>79</v>
      </c>
      <c r="BV54" s="130" t="s">
        <v>73</v>
      </c>
      <c r="BW54" s="130" t="s">
        <v>87</v>
      </c>
      <c r="BX54" s="130" t="s">
        <v>7</v>
      </c>
      <c r="CL54" s="130" t="s">
        <v>21</v>
      </c>
      <c r="CM54" s="130" t="s">
        <v>81</v>
      </c>
    </row>
    <row r="55" s="5" customFormat="1" ht="16.5" customHeight="1">
      <c r="A55" s="118" t="s">
        <v>75</v>
      </c>
      <c r="B55" s="119"/>
      <c r="C55" s="120"/>
      <c r="D55" s="121" t="s">
        <v>88</v>
      </c>
      <c r="E55" s="121"/>
      <c r="F55" s="121"/>
      <c r="G55" s="121"/>
      <c r="H55" s="121"/>
      <c r="I55" s="122"/>
      <c r="J55" s="121" t="s">
        <v>89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'003 - SO 302 PŘELOŽKA VOD...'!J27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78</v>
      </c>
      <c r="AR55" s="125"/>
      <c r="AS55" s="126">
        <v>0</v>
      </c>
      <c r="AT55" s="127">
        <f>ROUND(SUM(AV55:AW55),2)</f>
        <v>0</v>
      </c>
      <c r="AU55" s="128">
        <f>'003 - SO 302 PŘELOŽKA VOD...'!P83</f>
        <v>0</v>
      </c>
      <c r="AV55" s="127">
        <f>'003 - SO 302 PŘELOŽKA VOD...'!J30</f>
        <v>0</v>
      </c>
      <c r="AW55" s="127">
        <f>'003 - SO 302 PŘELOŽKA VOD...'!J31</f>
        <v>0</v>
      </c>
      <c r="AX55" s="127">
        <f>'003 - SO 302 PŘELOŽKA VOD...'!J32</f>
        <v>0</v>
      </c>
      <c r="AY55" s="127">
        <f>'003 - SO 302 PŘELOŽKA VOD...'!J33</f>
        <v>0</v>
      </c>
      <c r="AZ55" s="127">
        <f>'003 - SO 302 PŘELOŽKA VOD...'!F30</f>
        <v>0</v>
      </c>
      <c r="BA55" s="127">
        <f>'003 - SO 302 PŘELOŽKA VOD...'!F31</f>
        <v>0</v>
      </c>
      <c r="BB55" s="127">
        <f>'003 - SO 302 PŘELOŽKA VOD...'!F32</f>
        <v>0</v>
      </c>
      <c r="BC55" s="127">
        <f>'003 - SO 302 PŘELOŽKA VOD...'!F33</f>
        <v>0</v>
      </c>
      <c r="BD55" s="129">
        <f>'003 - SO 302 PŘELOŽKA VOD...'!F34</f>
        <v>0</v>
      </c>
      <c r="BT55" s="130" t="s">
        <v>79</v>
      </c>
      <c r="BV55" s="130" t="s">
        <v>73</v>
      </c>
      <c r="BW55" s="130" t="s">
        <v>90</v>
      </c>
      <c r="BX55" s="130" t="s">
        <v>7</v>
      </c>
      <c r="CL55" s="130" t="s">
        <v>21</v>
      </c>
      <c r="CM55" s="130" t="s">
        <v>81</v>
      </c>
    </row>
    <row r="56" s="5" customFormat="1" ht="16.5" customHeight="1">
      <c r="A56" s="118" t="s">
        <v>75</v>
      </c>
      <c r="B56" s="119"/>
      <c r="C56" s="120"/>
      <c r="D56" s="121" t="s">
        <v>91</v>
      </c>
      <c r="E56" s="121"/>
      <c r="F56" s="121"/>
      <c r="G56" s="121"/>
      <c r="H56" s="121"/>
      <c r="I56" s="122"/>
      <c r="J56" s="121" t="s">
        <v>92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'004 - SO 401 VEŘEJNÉ OSVĚ...'!J27</f>
        <v>0</v>
      </c>
      <c r="AH56" s="122"/>
      <c r="AI56" s="122"/>
      <c r="AJ56" s="122"/>
      <c r="AK56" s="122"/>
      <c r="AL56" s="122"/>
      <c r="AM56" s="122"/>
      <c r="AN56" s="123">
        <f>SUM(AG56,AT56)</f>
        <v>0</v>
      </c>
      <c r="AO56" s="122"/>
      <c r="AP56" s="122"/>
      <c r="AQ56" s="124" t="s">
        <v>78</v>
      </c>
      <c r="AR56" s="125"/>
      <c r="AS56" s="131">
        <v>0</v>
      </c>
      <c r="AT56" s="132">
        <f>ROUND(SUM(AV56:AW56),2)</f>
        <v>0</v>
      </c>
      <c r="AU56" s="133">
        <f>'004 - SO 401 VEŘEJNÉ OSVĚ...'!P83</f>
        <v>0</v>
      </c>
      <c r="AV56" s="132">
        <f>'004 - SO 401 VEŘEJNÉ OSVĚ...'!J30</f>
        <v>0</v>
      </c>
      <c r="AW56" s="132">
        <f>'004 - SO 401 VEŘEJNÉ OSVĚ...'!J31</f>
        <v>0</v>
      </c>
      <c r="AX56" s="132">
        <f>'004 - SO 401 VEŘEJNÉ OSVĚ...'!J32</f>
        <v>0</v>
      </c>
      <c r="AY56" s="132">
        <f>'004 - SO 401 VEŘEJNÉ OSVĚ...'!J33</f>
        <v>0</v>
      </c>
      <c r="AZ56" s="132">
        <f>'004 - SO 401 VEŘEJNÉ OSVĚ...'!F30</f>
        <v>0</v>
      </c>
      <c r="BA56" s="132">
        <f>'004 - SO 401 VEŘEJNÉ OSVĚ...'!F31</f>
        <v>0</v>
      </c>
      <c r="BB56" s="132">
        <f>'004 - SO 401 VEŘEJNÉ OSVĚ...'!F32</f>
        <v>0</v>
      </c>
      <c r="BC56" s="132">
        <f>'004 - SO 401 VEŘEJNÉ OSVĚ...'!F33</f>
        <v>0</v>
      </c>
      <c r="BD56" s="134">
        <f>'004 - SO 401 VEŘEJNÉ OSVĚ...'!F34</f>
        <v>0</v>
      </c>
      <c r="BT56" s="130" t="s">
        <v>79</v>
      </c>
      <c r="BV56" s="130" t="s">
        <v>73</v>
      </c>
      <c r="BW56" s="130" t="s">
        <v>93</v>
      </c>
      <c r="BX56" s="130" t="s">
        <v>7</v>
      </c>
      <c r="CL56" s="130" t="s">
        <v>21</v>
      </c>
      <c r="CM56" s="130" t="s">
        <v>81</v>
      </c>
    </row>
    <row r="57" s="1" customFormat="1" ht="30" customHeight="1">
      <c r="B57" s="45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1"/>
    </row>
    <row r="58" s="1" customFormat="1" ht="6.96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/>
    </row>
  </sheetData>
  <sheetProtection sheet="1" formatColumns="0" formatRows="0" objects="1" scenarios="1" spinCount="100000" saltValue="/0AXtDkihyzkNzmDinTf5ysuHnRf1GQTlIT03oLOlqHtMBWUmC7qVPArfZzx8PrilRGKoKdjhcdqeJgi94EH7w==" hashValue="CwAVZ4og4xoTPpxJU4QDZuxF6YyJb2j9HECosvJDMxQKov5hJj3F17wGO09l8Mo4b5lUhwdtk7BTIib9s/pCH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  '!C2" display="/"/>
    <hyperlink ref="A54" location="'002 - SO 301 DEŠŤOVÁ KANA...'!C2" display="/"/>
    <hyperlink ref="A55" location="'003 - SO 302 PŘELOŽKA VOD...'!C2" display="/"/>
    <hyperlink ref="A56" location="'004 - SO 401 VEŘEJNÉ OSVĚ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94</v>
      </c>
      <c r="G1" s="138" t="s">
        <v>95</v>
      </c>
      <c r="H1" s="138"/>
      <c r="I1" s="139"/>
      <c r="J1" s="138" t="s">
        <v>96</v>
      </c>
      <c r="K1" s="137" t="s">
        <v>97</v>
      </c>
      <c r="L1" s="138" t="s">
        <v>98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Vybudování parkovacích stání na ul. Krasnoarmejců p. p. č. 1237/17, k. ú. Zábřeh nad Odrou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100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101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13. 4. 2018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ROUND(SUM(BE78:BE100), 2)</f>
        <v>0</v>
      </c>
      <c r="G30" s="46"/>
      <c r="H30" s="46"/>
      <c r="I30" s="157">
        <v>0.20999999999999999</v>
      </c>
      <c r="J30" s="156">
        <f>ROUND(ROUND((SUM(BE78:BE100)),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ROUND(SUM(BF78:BF100), 2)</f>
        <v>0</v>
      </c>
      <c r="G31" s="46"/>
      <c r="H31" s="46"/>
      <c r="I31" s="157">
        <v>0.14999999999999999</v>
      </c>
      <c r="J31" s="156">
        <f>ROUND(ROUND((SUM(BF78:BF100)),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ROUND(SUM(BG78:BG100),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ROUND(SUM(BH78:BH100),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ROUND(SUM(BI78:BI100),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Vybudování parkovacích stání na ul. Krasnoarmejců p. p. č. 1237/17, k. ú. 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Krasnoarmejců</v>
      </c>
      <c r="G49" s="46"/>
      <c r="H49" s="46"/>
      <c r="I49" s="145" t="s">
        <v>25</v>
      </c>
      <c r="J49" s="146" t="str">
        <f>IF(J12="","",J12)</f>
        <v>13. 4. 2018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103</v>
      </c>
      <c r="D54" s="158"/>
      <c r="E54" s="158"/>
      <c r="F54" s="158"/>
      <c r="G54" s="158"/>
      <c r="H54" s="158"/>
      <c r="I54" s="172"/>
      <c r="J54" s="173" t="s">
        <v>104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105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106</v>
      </c>
    </row>
    <row r="57" s="7" customFormat="1" ht="24.96" customHeight="1">
      <c r="B57" s="176"/>
      <c r="C57" s="177"/>
      <c r="D57" s="178" t="s">
        <v>107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108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109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Vybudování parkovacích stání na ul. Krasnoarmejců p. p. č. 1237/17, k. ú. Zábřeh nad Odrou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100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000 - vedlejší rozpočtové náklady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 Krasnoarmejců</v>
      </c>
      <c r="G72" s="73"/>
      <c r="H72" s="73"/>
      <c r="I72" s="193" t="s">
        <v>25</v>
      </c>
      <c r="J72" s="84" t="str">
        <f>IF(J12="","",J12)</f>
        <v>13. 4. 2018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Městský obvod Ostrava – Jih</v>
      </c>
      <c r="G74" s="73"/>
      <c r="H74" s="73"/>
      <c r="I74" s="193" t="s">
        <v>33</v>
      </c>
      <c r="J74" s="192" t="str">
        <f>E21</f>
        <v>Roman Fildán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110</v>
      </c>
      <c r="D77" s="196" t="s">
        <v>56</v>
      </c>
      <c r="E77" s="196" t="s">
        <v>52</v>
      </c>
      <c r="F77" s="196" t="s">
        <v>111</v>
      </c>
      <c r="G77" s="196" t="s">
        <v>112</v>
      </c>
      <c r="H77" s="196" t="s">
        <v>113</v>
      </c>
      <c r="I77" s="197" t="s">
        <v>114</v>
      </c>
      <c r="J77" s="196" t="s">
        <v>104</v>
      </c>
      <c r="K77" s="198" t="s">
        <v>115</v>
      </c>
      <c r="L77" s="199"/>
      <c r="M77" s="101" t="s">
        <v>116</v>
      </c>
      <c r="N77" s="102" t="s">
        <v>41</v>
      </c>
      <c r="O77" s="102" t="s">
        <v>117</v>
      </c>
      <c r="P77" s="102" t="s">
        <v>118</v>
      </c>
      <c r="Q77" s="102" t="s">
        <v>119</v>
      </c>
      <c r="R77" s="102" t="s">
        <v>120</v>
      </c>
      <c r="S77" s="102" t="s">
        <v>121</v>
      </c>
      <c r="T77" s="103" t="s">
        <v>122</v>
      </c>
    </row>
    <row r="78" s="1" customFormat="1" ht="29.28" customHeight="1">
      <c r="B78" s="45"/>
      <c r="C78" s="107" t="s">
        <v>105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70</v>
      </c>
      <c r="AU78" s="23" t="s">
        <v>106</v>
      </c>
      <c r="BK78" s="203">
        <f>BK79</f>
        <v>0</v>
      </c>
    </row>
    <row r="79" s="10" customFormat="1" ht="37.44" customHeight="1">
      <c r="B79" s="204"/>
      <c r="C79" s="205"/>
      <c r="D79" s="206" t="s">
        <v>70</v>
      </c>
      <c r="E79" s="207" t="s">
        <v>123</v>
      </c>
      <c r="F79" s="207" t="s">
        <v>124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125</v>
      </c>
      <c r="AT79" s="216" t="s">
        <v>70</v>
      </c>
      <c r="AU79" s="216" t="s">
        <v>71</v>
      </c>
      <c r="AY79" s="215" t="s">
        <v>126</v>
      </c>
      <c r="BK79" s="217">
        <f>BK80</f>
        <v>0</v>
      </c>
    </row>
    <row r="80" s="10" customFormat="1" ht="19.92" customHeight="1">
      <c r="B80" s="204"/>
      <c r="C80" s="205"/>
      <c r="D80" s="206" t="s">
        <v>70</v>
      </c>
      <c r="E80" s="218" t="s">
        <v>79</v>
      </c>
      <c r="F80" s="218" t="s">
        <v>127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SUM(P81:P100)</f>
        <v>0</v>
      </c>
      <c r="Q80" s="212"/>
      <c r="R80" s="213">
        <f>SUM(R81:R100)</f>
        <v>0</v>
      </c>
      <c r="S80" s="212"/>
      <c r="T80" s="214">
        <f>SUM(T81:T100)</f>
        <v>0</v>
      </c>
      <c r="AR80" s="215" t="s">
        <v>125</v>
      </c>
      <c r="AT80" s="216" t="s">
        <v>70</v>
      </c>
      <c r="AU80" s="216" t="s">
        <v>79</v>
      </c>
      <c r="AY80" s="215" t="s">
        <v>126</v>
      </c>
      <c r="BK80" s="217">
        <f>SUM(BK81:BK100)</f>
        <v>0</v>
      </c>
    </row>
    <row r="81" s="1" customFormat="1" ht="16.5" customHeight="1">
      <c r="B81" s="45"/>
      <c r="C81" s="220" t="s">
        <v>79</v>
      </c>
      <c r="D81" s="220" t="s">
        <v>128</v>
      </c>
      <c r="E81" s="221" t="s">
        <v>82</v>
      </c>
      <c r="F81" s="222" t="s">
        <v>129</v>
      </c>
      <c r="G81" s="223" t="s">
        <v>130</v>
      </c>
      <c r="H81" s="224">
        <v>1</v>
      </c>
      <c r="I81" s="225"/>
      <c r="J81" s="226">
        <f>ROUND(I81*H81,2)</f>
        <v>0</v>
      </c>
      <c r="K81" s="222" t="s">
        <v>21</v>
      </c>
      <c r="L81" s="227"/>
      <c r="M81" s="228" t="s">
        <v>21</v>
      </c>
      <c r="N81" s="229" t="s">
        <v>42</v>
      </c>
      <c r="O81" s="46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3" t="s">
        <v>131</v>
      </c>
      <c r="AT81" s="23" t="s">
        <v>128</v>
      </c>
      <c r="AU81" s="23" t="s">
        <v>81</v>
      </c>
      <c r="AY81" s="23" t="s">
        <v>126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3" t="s">
        <v>79</v>
      </c>
      <c r="BK81" s="232">
        <f>ROUND(I81*H81,2)</f>
        <v>0</v>
      </c>
      <c r="BL81" s="23" t="s">
        <v>132</v>
      </c>
      <c r="BM81" s="23" t="s">
        <v>133</v>
      </c>
    </row>
    <row r="82" s="1" customFormat="1" ht="25.5" customHeight="1">
      <c r="B82" s="45"/>
      <c r="C82" s="220" t="s">
        <v>81</v>
      </c>
      <c r="D82" s="220" t="s">
        <v>128</v>
      </c>
      <c r="E82" s="221" t="s">
        <v>85</v>
      </c>
      <c r="F82" s="222" t="s">
        <v>134</v>
      </c>
      <c r="G82" s="223" t="s">
        <v>130</v>
      </c>
      <c r="H82" s="224">
        <v>1</v>
      </c>
      <c r="I82" s="225"/>
      <c r="J82" s="226">
        <f>ROUND(I82*H82,2)</f>
        <v>0</v>
      </c>
      <c r="K82" s="222" t="s">
        <v>21</v>
      </c>
      <c r="L82" s="227"/>
      <c r="M82" s="228" t="s">
        <v>21</v>
      </c>
      <c r="N82" s="229" t="s">
        <v>42</v>
      </c>
      <c r="O82" s="4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3" t="s">
        <v>131</v>
      </c>
      <c r="AT82" s="23" t="s">
        <v>128</v>
      </c>
      <c r="AU82" s="23" t="s">
        <v>81</v>
      </c>
      <c r="AY82" s="23" t="s">
        <v>126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3" t="s">
        <v>79</v>
      </c>
      <c r="BK82" s="232">
        <f>ROUND(I82*H82,2)</f>
        <v>0</v>
      </c>
      <c r="BL82" s="23" t="s">
        <v>132</v>
      </c>
      <c r="BM82" s="23" t="s">
        <v>135</v>
      </c>
    </row>
    <row r="83" s="1" customFormat="1" ht="16.5" customHeight="1">
      <c r="B83" s="45"/>
      <c r="C83" s="220" t="s">
        <v>136</v>
      </c>
      <c r="D83" s="220" t="s">
        <v>128</v>
      </c>
      <c r="E83" s="221" t="s">
        <v>137</v>
      </c>
      <c r="F83" s="222" t="s">
        <v>138</v>
      </c>
      <c r="G83" s="223" t="s">
        <v>130</v>
      </c>
      <c r="H83" s="224">
        <v>1</v>
      </c>
      <c r="I83" s="225"/>
      <c r="J83" s="226">
        <f>ROUND(I83*H83,2)</f>
        <v>0</v>
      </c>
      <c r="K83" s="222" t="s">
        <v>21</v>
      </c>
      <c r="L83" s="227"/>
      <c r="M83" s="228" t="s">
        <v>21</v>
      </c>
      <c r="N83" s="229" t="s">
        <v>42</v>
      </c>
      <c r="O83" s="46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3" t="s">
        <v>131</v>
      </c>
      <c r="AT83" s="23" t="s">
        <v>128</v>
      </c>
      <c r="AU83" s="23" t="s">
        <v>81</v>
      </c>
      <c r="AY83" s="23" t="s">
        <v>126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3" t="s">
        <v>79</v>
      </c>
      <c r="BK83" s="232">
        <f>ROUND(I83*H83,2)</f>
        <v>0</v>
      </c>
      <c r="BL83" s="23" t="s">
        <v>132</v>
      </c>
      <c r="BM83" s="23" t="s">
        <v>139</v>
      </c>
    </row>
    <row r="84" s="1" customFormat="1" ht="16.5" customHeight="1">
      <c r="B84" s="45"/>
      <c r="C84" s="220" t="s">
        <v>132</v>
      </c>
      <c r="D84" s="220" t="s">
        <v>128</v>
      </c>
      <c r="E84" s="221" t="s">
        <v>88</v>
      </c>
      <c r="F84" s="222" t="s">
        <v>140</v>
      </c>
      <c r="G84" s="223" t="s">
        <v>130</v>
      </c>
      <c r="H84" s="224">
        <v>1</v>
      </c>
      <c r="I84" s="225"/>
      <c r="J84" s="226">
        <f>ROUND(I84*H84,2)</f>
        <v>0</v>
      </c>
      <c r="K84" s="222" t="s">
        <v>21</v>
      </c>
      <c r="L84" s="227"/>
      <c r="M84" s="228" t="s">
        <v>21</v>
      </c>
      <c r="N84" s="229" t="s">
        <v>42</v>
      </c>
      <c r="O84" s="46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3" t="s">
        <v>131</v>
      </c>
      <c r="AT84" s="23" t="s">
        <v>128</v>
      </c>
      <c r="AU84" s="23" t="s">
        <v>81</v>
      </c>
      <c r="AY84" s="23" t="s">
        <v>126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3" t="s">
        <v>79</v>
      </c>
      <c r="BK84" s="232">
        <f>ROUND(I84*H84,2)</f>
        <v>0</v>
      </c>
      <c r="BL84" s="23" t="s">
        <v>132</v>
      </c>
      <c r="BM84" s="23" t="s">
        <v>141</v>
      </c>
    </row>
    <row r="85" s="1" customFormat="1" ht="16.5" customHeight="1">
      <c r="B85" s="45"/>
      <c r="C85" s="220" t="s">
        <v>125</v>
      </c>
      <c r="D85" s="220" t="s">
        <v>128</v>
      </c>
      <c r="E85" s="221" t="s">
        <v>91</v>
      </c>
      <c r="F85" s="222" t="s">
        <v>142</v>
      </c>
      <c r="G85" s="223" t="s">
        <v>130</v>
      </c>
      <c r="H85" s="224">
        <v>1</v>
      </c>
      <c r="I85" s="225"/>
      <c r="J85" s="226">
        <f>ROUND(I85*H85,2)</f>
        <v>0</v>
      </c>
      <c r="K85" s="222" t="s">
        <v>21</v>
      </c>
      <c r="L85" s="227"/>
      <c r="M85" s="228" t="s">
        <v>21</v>
      </c>
      <c r="N85" s="229" t="s">
        <v>42</v>
      </c>
      <c r="O85" s="46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3" t="s">
        <v>131</v>
      </c>
      <c r="AT85" s="23" t="s">
        <v>128</v>
      </c>
      <c r="AU85" s="23" t="s">
        <v>81</v>
      </c>
      <c r="AY85" s="23" t="s">
        <v>126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3" t="s">
        <v>79</v>
      </c>
      <c r="BK85" s="232">
        <f>ROUND(I85*H85,2)</f>
        <v>0</v>
      </c>
      <c r="BL85" s="23" t="s">
        <v>132</v>
      </c>
      <c r="BM85" s="23" t="s">
        <v>143</v>
      </c>
    </row>
    <row r="86" s="1" customFormat="1" ht="16.5" customHeight="1">
      <c r="B86" s="45"/>
      <c r="C86" s="220" t="s">
        <v>144</v>
      </c>
      <c r="D86" s="220" t="s">
        <v>128</v>
      </c>
      <c r="E86" s="221" t="s">
        <v>145</v>
      </c>
      <c r="F86" s="222" t="s">
        <v>146</v>
      </c>
      <c r="G86" s="223" t="s">
        <v>130</v>
      </c>
      <c r="H86" s="224">
        <v>1</v>
      </c>
      <c r="I86" s="225"/>
      <c r="J86" s="226">
        <f>ROUND(I86*H86,2)</f>
        <v>0</v>
      </c>
      <c r="K86" s="222" t="s">
        <v>21</v>
      </c>
      <c r="L86" s="227"/>
      <c r="M86" s="228" t="s">
        <v>21</v>
      </c>
      <c r="N86" s="229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131</v>
      </c>
      <c r="AT86" s="23" t="s">
        <v>128</v>
      </c>
      <c r="AU86" s="23" t="s">
        <v>81</v>
      </c>
      <c r="AY86" s="23" t="s">
        <v>126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132</v>
      </c>
      <c r="BM86" s="23" t="s">
        <v>147</v>
      </c>
    </row>
    <row r="87" s="1" customFormat="1" ht="16.5" customHeight="1">
      <c r="B87" s="45"/>
      <c r="C87" s="220" t="s">
        <v>148</v>
      </c>
      <c r="D87" s="220" t="s">
        <v>128</v>
      </c>
      <c r="E87" s="221" t="s">
        <v>149</v>
      </c>
      <c r="F87" s="222" t="s">
        <v>150</v>
      </c>
      <c r="G87" s="223" t="s">
        <v>130</v>
      </c>
      <c r="H87" s="224">
        <v>1</v>
      </c>
      <c r="I87" s="225"/>
      <c r="J87" s="226">
        <f>ROUND(I87*H87,2)</f>
        <v>0</v>
      </c>
      <c r="K87" s="222" t="s">
        <v>21</v>
      </c>
      <c r="L87" s="227"/>
      <c r="M87" s="228" t="s">
        <v>21</v>
      </c>
      <c r="N87" s="229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131</v>
      </c>
      <c r="AT87" s="23" t="s">
        <v>128</v>
      </c>
      <c r="AU87" s="23" t="s">
        <v>81</v>
      </c>
      <c r="AY87" s="23" t="s">
        <v>126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132</v>
      </c>
      <c r="BM87" s="23" t="s">
        <v>151</v>
      </c>
    </row>
    <row r="88" s="1" customFormat="1" ht="25.5" customHeight="1">
      <c r="B88" s="45"/>
      <c r="C88" s="220" t="s">
        <v>131</v>
      </c>
      <c r="D88" s="220" t="s">
        <v>128</v>
      </c>
      <c r="E88" s="221" t="s">
        <v>152</v>
      </c>
      <c r="F88" s="222" t="s">
        <v>153</v>
      </c>
      <c r="G88" s="223" t="s">
        <v>130</v>
      </c>
      <c r="H88" s="224">
        <v>1</v>
      </c>
      <c r="I88" s="225"/>
      <c r="J88" s="226">
        <f>ROUND(I88*H88,2)</f>
        <v>0</v>
      </c>
      <c r="K88" s="222" t="s">
        <v>21</v>
      </c>
      <c r="L88" s="227"/>
      <c r="M88" s="228" t="s">
        <v>21</v>
      </c>
      <c r="N88" s="229" t="s">
        <v>42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3" t="s">
        <v>131</v>
      </c>
      <c r="AT88" s="23" t="s">
        <v>128</v>
      </c>
      <c r="AU88" s="23" t="s">
        <v>81</v>
      </c>
      <c r="AY88" s="23" t="s">
        <v>126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132</v>
      </c>
      <c r="BM88" s="23" t="s">
        <v>154</v>
      </c>
    </row>
    <row r="89" s="1" customFormat="1" ht="16.5" customHeight="1">
      <c r="B89" s="45"/>
      <c r="C89" s="220" t="s">
        <v>155</v>
      </c>
      <c r="D89" s="220" t="s">
        <v>128</v>
      </c>
      <c r="E89" s="221" t="s">
        <v>156</v>
      </c>
      <c r="F89" s="222" t="s">
        <v>157</v>
      </c>
      <c r="G89" s="223" t="s">
        <v>130</v>
      </c>
      <c r="H89" s="224">
        <v>1</v>
      </c>
      <c r="I89" s="225"/>
      <c r="J89" s="226">
        <f>ROUND(I89*H89,2)</f>
        <v>0</v>
      </c>
      <c r="K89" s="222" t="s">
        <v>21</v>
      </c>
      <c r="L89" s="227"/>
      <c r="M89" s="228" t="s">
        <v>21</v>
      </c>
      <c r="N89" s="229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131</v>
      </c>
      <c r="AT89" s="23" t="s">
        <v>128</v>
      </c>
      <c r="AU89" s="23" t="s">
        <v>81</v>
      </c>
      <c r="AY89" s="23" t="s">
        <v>126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132</v>
      </c>
      <c r="BM89" s="23" t="s">
        <v>158</v>
      </c>
    </row>
    <row r="90" s="1" customFormat="1" ht="16.5" customHeight="1">
      <c r="B90" s="45"/>
      <c r="C90" s="220" t="s">
        <v>159</v>
      </c>
      <c r="D90" s="220" t="s">
        <v>128</v>
      </c>
      <c r="E90" s="221" t="s">
        <v>160</v>
      </c>
      <c r="F90" s="222" t="s">
        <v>161</v>
      </c>
      <c r="G90" s="223" t="s">
        <v>162</v>
      </c>
      <c r="H90" s="224">
        <v>10</v>
      </c>
      <c r="I90" s="225"/>
      <c r="J90" s="226">
        <f>ROUND(I90*H90,2)</f>
        <v>0</v>
      </c>
      <c r="K90" s="222" t="s">
        <v>21</v>
      </c>
      <c r="L90" s="227"/>
      <c r="M90" s="228" t="s">
        <v>21</v>
      </c>
      <c r="N90" s="229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131</v>
      </c>
      <c r="AT90" s="23" t="s">
        <v>128</v>
      </c>
      <c r="AU90" s="23" t="s">
        <v>81</v>
      </c>
      <c r="AY90" s="23" t="s">
        <v>126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132</v>
      </c>
      <c r="BM90" s="23" t="s">
        <v>163</v>
      </c>
    </row>
    <row r="91" s="1" customFormat="1" ht="16.5" customHeight="1">
      <c r="B91" s="45"/>
      <c r="C91" s="220" t="s">
        <v>164</v>
      </c>
      <c r="D91" s="220" t="s">
        <v>128</v>
      </c>
      <c r="E91" s="221" t="s">
        <v>165</v>
      </c>
      <c r="F91" s="222" t="s">
        <v>166</v>
      </c>
      <c r="G91" s="223" t="s">
        <v>130</v>
      </c>
      <c r="H91" s="224">
        <v>1</v>
      </c>
      <c r="I91" s="225"/>
      <c r="J91" s="226">
        <f>ROUND(I91*H91,2)</f>
        <v>0</v>
      </c>
      <c r="K91" s="222" t="s">
        <v>21</v>
      </c>
      <c r="L91" s="227"/>
      <c r="M91" s="228" t="s">
        <v>21</v>
      </c>
      <c r="N91" s="229" t="s">
        <v>42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131</v>
      </c>
      <c r="AT91" s="23" t="s">
        <v>128</v>
      </c>
      <c r="AU91" s="23" t="s">
        <v>81</v>
      </c>
      <c r="AY91" s="23" t="s">
        <v>126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132</v>
      </c>
      <c r="BM91" s="23" t="s">
        <v>167</v>
      </c>
    </row>
    <row r="92" s="1" customFormat="1" ht="38.25" customHeight="1">
      <c r="B92" s="45"/>
      <c r="C92" s="220" t="s">
        <v>168</v>
      </c>
      <c r="D92" s="220" t="s">
        <v>128</v>
      </c>
      <c r="E92" s="221" t="s">
        <v>169</v>
      </c>
      <c r="F92" s="222" t="s">
        <v>170</v>
      </c>
      <c r="G92" s="223" t="s">
        <v>130</v>
      </c>
      <c r="H92" s="224">
        <v>1</v>
      </c>
      <c r="I92" s="225"/>
      <c r="J92" s="226">
        <f>ROUND(I92*H92,2)</f>
        <v>0</v>
      </c>
      <c r="K92" s="222" t="s">
        <v>21</v>
      </c>
      <c r="L92" s="227"/>
      <c r="M92" s="228" t="s">
        <v>21</v>
      </c>
      <c r="N92" s="229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131</v>
      </c>
      <c r="AT92" s="23" t="s">
        <v>128</v>
      </c>
      <c r="AU92" s="23" t="s">
        <v>81</v>
      </c>
      <c r="AY92" s="23" t="s">
        <v>126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132</v>
      </c>
      <c r="BM92" s="23" t="s">
        <v>171</v>
      </c>
    </row>
    <row r="93" s="1" customFormat="1" ht="25.5" customHeight="1">
      <c r="B93" s="45"/>
      <c r="C93" s="220" t="s">
        <v>172</v>
      </c>
      <c r="D93" s="220" t="s">
        <v>128</v>
      </c>
      <c r="E93" s="221" t="s">
        <v>173</v>
      </c>
      <c r="F93" s="222" t="s">
        <v>174</v>
      </c>
      <c r="G93" s="223" t="s">
        <v>162</v>
      </c>
      <c r="H93" s="224">
        <v>1</v>
      </c>
      <c r="I93" s="225"/>
      <c r="J93" s="226">
        <f>ROUND(I93*H93,2)</f>
        <v>0</v>
      </c>
      <c r="K93" s="222" t="s">
        <v>21</v>
      </c>
      <c r="L93" s="227"/>
      <c r="M93" s="228" t="s">
        <v>21</v>
      </c>
      <c r="N93" s="229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131</v>
      </c>
      <c r="AT93" s="23" t="s">
        <v>128</v>
      </c>
      <c r="AU93" s="23" t="s">
        <v>81</v>
      </c>
      <c r="AY93" s="23" t="s">
        <v>126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132</v>
      </c>
      <c r="BM93" s="23" t="s">
        <v>175</v>
      </c>
    </row>
    <row r="94" s="1" customFormat="1" ht="16.5" customHeight="1">
      <c r="B94" s="45"/>
      <c r="C94" s="220" t="s">
        <v>176</v>
      </c>
      <c r="D94" s="220" t="s">
        <v>128</v>
      </c>
      <c r="E94" s="221" t="s">
        <v>177</v>
      </c>
      <c r="F94" s="222" t="s">
        <v>178</v>
      </c>
      <c r="G94" s="223" t="s">
        <v>130</v>
      </c>
      <c r="H94" s="224">
        <v>1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131</v>
      </c>
      <c r="AT94" s="23" t="s">
        <v>128</v>
      </c>
      <c r="AU94" s="23" t="s">
        <v>81</v>
      </c>
      <c r="AY94" s="23" t="s">
        <v>126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132</v>
      </c>
      <c r="BM94" s="23" t="s">
        <v>179</v>
      </c>
    </row>
    <row r="95" s="1" customFormat="1" ht="16.5" customHeight="1">
      <c r="B95" s="45"/>
      <c r="C95" s="220" t="s">
        <v>10</v>
      </c>
      <c r="D95" s="220" t="s">
        <v>128</v>
      </c>
      <c r="E95" s="221" t="s">
        <v>180</v>
      </c>
      <c r="F95" s="222" t="s">
        <v>181</v>
      </c>
      <c r="G95" s="223" t="s">
        <v>130</v>
      </c>
      <c r="H95" s="224">
        <v>1</v>
      </c>
      <c r="I95" s="225"/>
      <c r="J95" s="226">
        <f>ROUND(I95*H95,2)</f>
        <v>0</v>
      </c>
      <c r="K95" s="222" t="s">
        <v>21</v>
      </c>
      <c r="L95" s="227"/>
      <c r="M95" s="228" t="s">
        <v>21</v>
      </c>
      <c r="N95" s="229" t="s">
        <v>42</v>
      </c>
      <c r="O95" s="4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3" t="s">
        <v>131</v>
      </c>
      <c r="AT95" s="23" t="s">
        <v>128</v>
      </c>
      <c r="AU95" s="23" t="s">
        <v>81</v>
      </c>
      <c r="AY95" s="23" t="s">
        <v>126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132</v>
      </c>
      <c r="BM95" s="23" t="s">
        <v>182</v>
      </c>
    </row>
    <row r="96" s="1" customFormat="1" ht="16.5" customHeight="1">
      <c r="B96" s="45"/>
      <c r="C96" s="220" t="s">
        <v>183</v>
      </c>
      <c r="D96" s="220" t="s">
        <v>128</v>
      </c>
      <c r="E96" s="221" t="s">
        <v>184</v>
      </c>
      <c r="F96" s="222" t="s">
        <v>185</v>
      </c>
      <c r="G96" s="223" t="s">
        <v>130</v>
      </c>
      <c r="H96" s="224">
        <v>1</v>
      </c>
      <c r="I96" s="225"/>
      <c r="J96" s="226">
        <f>ROUND(I96*H96,2)</f>
        <v>0</v>
      </c>
      <c r="K96" s="222" t="s">
        <v>21</v>
      </c>
      <c r="L96" s="227"/>
      <c r="M96" s="228" t="s">
        <v>21</v>
      </c>
      <c r="N96" s="229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131</v>
      </c>
      <c r="AT96" s="23" t="s">
        <v>128</v>
      </c>
      <c r="AU96" s="23" t="s">
        <v>81</v>
      </c>
      <c r="AY96" s="23" t="s">
        <v>126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132</v>
      </c>
      <c r="BM96" s="23" t="s">
        <v>186</v>
      </c>
    </row>
    <row r="97" s="1" customFormat="1" ht="16.5" customHeight="1">
      <c r="B97" s="45"/>
      <c r="C97" s="220" t="s">
        <v>187</v>
      </c>
      <c r="D97" s="220" t="s">
        <v>128</v>
      </c>
      <c r="E97" s="221" t="s">
        <v>188</v>
      </c>
      <c r="F97" s="222" t="s">
        <v>189</v>
      </c>
      <c r="G97" s="223" t="s">
        <v>130</v>
      </c>
      <c r="H97" s="224">
        <v>1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131</v>
      </c>
      <c r="AT97" s="23" t="s">
        <v>128</v>
      </c>
      <c r="AU97" s="23" t="s">
        <v>81</v>
      </c>
      <c r="AY97" s="23" t="s">
        <v>126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132</v>
      </c>
      <c r="BM97" s="23" t="s">
        <v>190</v>
      </c>
    </row>
    <row r="98" s="1" customFormat="1" ht="16.5" customHeight="1">
      <c r="B98" s="45"/>
      <c r="C98" s="220" t="s">
        <v>191</v>
      </c>
      <c r="D98" s="220" t="s">
        <v>128</v>
      </c>
      <c r="E98" s="221" t="s">
        <v>192</v>
      </c>
      <c r="F98" s="222" t="s">
        <v>193</v>
      </c>
      <c r="G98" s="223" t="s">
        <v>130</v>
      </c>
      <c r="H98" s="224">
        <v>1</v>
      </c>
      <c r="I98" s="225"/>
      <c r="J98" s="226">
        <f>ROUND(I98*H98,2)</f>
        <v>0</v>
      </c>
      <c r="K98" s="222" t="s">
        <v>21</v>
      </c>
      <c r="L98" s="227"/>
      <c r="M98" s="228" t="s">
        <v>21</v>
      </c>
      <c r="N98" s="229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131</v>
      </c>
      <c r="AT98" s="23" t="s">
        <v>128</v>
      </c>
      <c r="AU98" s="23" t="s">
        <v>81</v>
      </c>
      <c r="AY98" s="23" t="s">
        <v>126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132</v>
      </c>
      <c r="BM98" s="23" t="s">
        <v>194</v>
      </c>
    </row>
    <row r="99" s="1" customFormat="1" ht="16.5" customHeight="1">
      <c r="B99" s="45"/>
      <c r="C99" s="220" t="s">
        <v>195</v>
      </c>
      <c r="D99" s="220" t="s">
        <v>128</v>
      </c>
      <c r="E99" s="221" t="s">
        <v>196</v>
      </c>
      <c r="F99" s="222" t="s">
        <v>197</v>
      </c>
      <c r="G99" s="223" t="s">
        <v>130</v>
      </c>
      <c r="H99" s="224">
        <v>1</v>
      </c>
      <c r="I99" s="225"/>
      <c r="J99" s="226">
        <f>ROUND(I99*H99,2)</f>
        <v>0</v>
      </c>
      <c r="K99" s="222" t="s">
        <v>21</v>
      </c>
      <c r="L99" s="227"/>
      <c r="M99" s="228" t="s">
        <v>21</v>
      </c>
      <c r="N99" s="229" t="s">
        <v>42</v>
      </c>
      <c r="O99" s="4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3" t="s">
        <v>131</v>
      </c>
      <c r="AT99" s="23" t="s">
        <v>128</v>
      </c>
      <c r="AU99" s="23" t="s">
        <v>81</v>
      </c>
      <c r="AY99" s="23" t="s">
        <v>126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3" t="s">
        <v>79</v>
      </c>
      <c r="BK99" s="232">
        <f>ROUND(I99*H99,2)</f>
        <v>0</v>
      </c>
      <c r="BL99" s="23" t="s">
        <v>132</v>
      </c>
      <c r="BM99" s="23" t="s">
        <v>198</v>
      </c>
    </row>
    <row r="100" s="1" customFormat="1" ht="16.5" customHeight="1">
      <c r="B100" s="45"/>
      <c r="C100" s="220" t="s">
        <v>199</v>
      </c>
      <c r="D100" s="220" t="s">
        <v>128</v>
      </c>
      <c r="E100" s="221" t="s">
        <v>200</v>
      </c>
      <c r="F100" s="222" t="s">
        <v>201</v>
      </c>
      <c r="G100" s="223" t="s">
        <v>130</v>
      </c>
      <c r="H100" s="224">
        <v>1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33" t="s">
        <v>42</v>
      </c>
      <c r="O100" s="23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AR100" s="23" t="s">
        <v>131</v>
      </c>
      <c r="AT100" s="23" t="s">
        <v>128</v>
      </c>
      <c r="AU100" s="23" t="s">
        <v>81</v>
      </c>
      <c r="AY100" s="23" t="s">
        <v>126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132</v>
      </c>
      <c r="BM100" s="23" t="s">
        <v>202</v>
      </c>
    </row>
    <row r="101" s="1" customFormat="1" ht="6.96" customHeight="1">
      <c r="B101" s="66"/>
      <c r="C101" s="67"/>
      <c r="D101" s="67"/>
      <c r="E101" s="67"/>
      <c r="F101" s="67"/>
      <c r="G101" s="67"/>
      <c r="H101" s="67"/>
      <c r="I101" s="165"/>
      <c r="J101" s="67"/>
      <c r="K101" s="67"/>
      <c r="L101" s="71"/>
    </row>
  </sheetData>
  <sheetProtection sheet="1" autoFilter="0" formatColumns="0" formatRows="0" objects="1" scenarios="1" spinCount="100000" saltValue="ZtWqqt9EGBMFMfGBD1h5zTehThkj7tQ3BadeXtqig+gc4WH+1vJHf1B7BaiszeWuGh0txF17/K4oMCTw4ZEB4g==" hashValue="L/B9kmjBYQ1ifWhB8qHDeIb8aF0zbhVXgUqCtZ+7Fsqj2GpKn2JSOnasAZk+J4vQy00uQg5WHf42RJkx1feBQw==" algorithmName="SHA-512" password="CC35"/>
  <autoFilter ref="C77:K100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94</v>
      </c>
      <c r="G1" s="138" t="s">
        <v>95</v>
      </c>
      <c r="H1" s="138"/>
      <c r="I1" s="139"/>
      <c r="J1" s="138" t="s">
        <v>96</v>
      </c>
      <c r="K1" s="137" t="s">
        <v>97</v>
      </c>
      <c r="L1" s="138" t="s">
        <v>98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  <c r="AZ2" s="237" t="s">
        <v>203</v>
      </c>
      <c r="BA2" s="237" t="s">
        <v>203</v>
      </c>
      <c r="BB2" s="237" t="s">
        <v>204</v>
      </c>
      <c r="BC2" s="237" t="s">
        <v>205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206</v>
      </c>
      <c r="BA3" s="237" t="s">
        <v>206</v>
      </c>
      <c r="BB3" s="237" t="s">
        <v>207</v>
      </c>
      <c r="BC3" s="237" t="s">
        <v>208</v>
      </c>
      <c r="BD3" s="237" t="s">
        <v>81</v>
      </c>
    </row>
    <row r="4" ht="36.96" customHeight="1">
      <c r="B4" s="27"/>
      <c r="C4" s="28"/>
      <c r="D4" s="29" t="s">
        <v>99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209</v>
      </c>
      <c r="BA4" s="237" t="s">
        <v>209</v>
      </c>
      <c r="BB4" s="237" t="s">
        <v>204</v>
      </c>
      <c r="BC4" s="237" t="s">
        <v>210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211</v>
      </c>
      <c r="BA5" s="237" t="s">
        <v>211</v>
      </c>
      <c r="BB5" s="237" t="s">
        <v>204</v>
      </c>
      <c r="BC5" s="237" t="s">
        <v>212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213</v>
      </c>
      <c r="BA6" s="237" t="s">
        <v>213</v>
      </c>
      <c r="BB6" s="237" t="s">
        <v>204</v>
      </c>
      <c r="BC6" s="237" t="s">
        <v>214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Vybudování parkovacích stání na ul. Krasnoarmejců p. p. č. 1237/17, k. ú. Zábřeh nad Odrou</v>
      </c>
      <c r="F7" s="39"/>
      <c r="G7" s="39"/>
      <c r="H7" s="39"/>
      <c r="I7" s="141"/>
      <c r="J7" s="28"/>
      <c r="K7" s="30"/>
      <c r="AZ7" s="237" t="s">
        <v>215</v>
      </c>
      <c r="BA7" s="237" t="s">
        <v>215</v>
      </c>
      <c r="BB7" s="237" t="s">
        <v>207</v>
      </c>
      <c r="BC7" s="237" t="s">
        <v>216</v>
      </c>
      <c r="BD7" s="237" t="s">
        <v>81</v>
      </c>
    </row>
    <row r="8" s="1" customFormat="1">
      <c r="B8" s="45"/>
      <c r="C8" s="46"/>
      <c r="D8" s="39" t="s">
        <v>100</v>
      </c>
      <c r="E8" s="46"/>
      <c r="F8" s="46"/>
      <c r="G8" s="46"/>
      <c r="H8" s="46"/>
      <c r="I8" s="143"/>
      <c r="J8" s="46"/>
      <c r="K8" s="50"/>
      <c r="AZ8" s="237" t="s">
        <v>217</v>
      </c>
      <c r="BA8" s="237" t="s">
        <v>217</v>
      </c>
      <c r="BB8" s="237" t="s">
        <v>207</v>
      </c>
      <c r="BC8" s="237" t="s">
        <v>218</v>
      </c>
      <c r="BD8" s="237" t="s">
        <v>81</v>
      </c>
    </row>
    <row r="9" s="1" customFormat="1" ht="36.96" customHeight="1">
      <c r="B9" s="45"/>
      <c r="C9" s="46"/>
      <c r="D9" s="46"/>
      <c r="E9" s="144" t="s">
        <v>219</v>
      </c>
      <c r="F9" s="46"/>
      <c r="G9" s="46"/>
      <c r="H9" s="46"/>
      <c r="I9" s="143"/>
      <c r="J9" s="46"/>
      <c r="K9" s="50"/>
      <c r="AZ9" s="237" t="s">
        <v>220</v>
      </c>
      <c r="BA9" s="237" t="s">
        <v>220</v>
      </c>
      <c r="BB9" s="237" t="s">
        <v>207</v>
      </c>
      <c r="BC9" s="237" t="s">
        <v>221</v>
      </c>
      <c r="BD9" s="23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37" t="s">
        <v>222</v>
      </c>
      <c r="BA10" s="237" t="s">
        <v>222</v>
      </c>
      <c r="BB10" s="237" t="s">
        <v>223</v>
      </c>
      <c r="BC10" s="237" t="s">
        <v>224</v>
      </c>
      <c r="BD10" s="23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37" t="s">
        <v>225</v>
      </c>
      <c r="BA11" s="237" t="s">
        <v>225</v>
      </c>
      <c r="BB11" s="237" t="s">
        <v>223</v>
      </c>
      <c r="BC11" s="237" t="s">
        <v>226</v>
      </c>
      <c r="BD11" s="23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13. 4. 2018</v>
      </c>
      <c r="K12" s="50"/>
      <c r="AZ12" s="237" t="s">
        <v>227</v>
      </c>
      <c r="BA12" s="237" t="s">
        <v>227</v>
      </c>
      <c r="BB12" s="237" t="s">
        <v>223</v>
      </c>
      <c r="BC12" s="237" t="s">
        <v>224</v>
      </c>
      <c r="BD12" s="23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37" t="s">
        <v>228</v>
      </c>
      <c r="BA13" s="237" t="s">
        <v>228</v>
      </c>
      <c r="BB13" s="237" t="s">
        <v>223</v>
      </c>
      <c r="BC13" s="237" t="s">
        <v>229</v>
      </c>
      <c r="BD13" s="23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  <c r="AZ14" s="237" t="s">
        <v>230</v>
      </c>
      <c r="BA14" s="237" t="s">
        <v>230</v>
      </c>
      <c r="BB14" s="237" t="s">
        <v>223</v>
      </c>
      <c r="BC14" s="237" t="s">
        <v>231</v>
      </c>
      <c r="BD14" s="237" t="s">
        <v>81</v>
      </c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  <c r="AZ15" s="237" t="s">
        <v>232</v>
      </c>
      <c r="BA15" s="237" t="s">
        <v>232</v>
      </c>
      <c r="BB15" s="237" t="s">
        <v>204</v>
      </c>
      <c r="BC15" s="237" t="s">
        <v>233</v>
      </c>
      <c r="BD15" s="237" t="s">
        <v>81</v>
      </c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  <c r="AZ16" s="237" t="s">
        <v>234</v>
      </c>
      <c r="BA16" s="237" t="s">
        <v>234</v>
      </c>
      <c r="BB16" s="237" t="s">
        <v>204</v>
      </c>
      <c r="BC16" s="237" t="s">
        <v>235</v>
      </c>
      <c r="BD16" s="237" t="s">
        <v>81</v>
      </c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ROUND(SUM(BE86:BE291), 2)</f>
        <v>0</v>
      </c>
      <c r="G30" s="46"/>
      <c r="H30" s="46"/>
      <c r="I30" s="157">
        <v>0.20999999999999999</v>
      </c>
      <c r="J30" s="156">
        <f>ROUND(ROUND((SUM(BE86:BE291)),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ROUND(SUM(BF86:BF291), 2)</f>
        <v>0</v>
      </c>
      <c r="G31" s="46"/>
      <c r="H31" s="46"/>
      <c r="I31" s="157">
        <v>0.14999999999999999</v>
      </c>
      <c r="J31" s="156">
        <f>ROUND(ROUND((SUM(BF86:BF291)),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ROUND(SUM(BG86:BG291),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ROUND(SUM(BH86:BH291),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ROUND(SUM(BI86:BI291),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Vybudování parkovacích stání na ul. Krasnoarmejců p. p. č. 1237/17, k. ú. 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 xml:space="preserve">001 - SO 101 PARKOVIŠTĚ  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Krasnoarmejců</v>
      </c>
      <c r="G49" s="46"/>
      <c r="H49" s="46"/>
      <c r="I49" s="145" t="s">
        <v>25</v>
      </c>
      <c r="J49" s="146" t="str">
        <f>IF(J12="","",J12)</f>
        <v>13. 4. 2018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103</v>
      </c>
      <c r="D54" s="158"/>
      <c r="E54" s="158"/>
      <c r="F54" s="158"/>
      <c r="G54" s="158"/>
      <c r="H54" s="158"/>
      <c r="I54" s="172"/>
      <c r="J54" s="173" t="s">
        <v>104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105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106</v>
      </c>
    </row>
    <row r="57" s="7" customFormat="1" ht="24.96" customHeight="1">
      <c r="B57" s="176"/>
      <c r="C57" s="177"/>
      <c r="D57" s="178" t="s">
        <v>107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236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237</v>
      </c>
      <c r="E59" s="186"/>
      <c r="F59" s="186"/>
      <c r="G59" s="186"/>
      <c r="H59" s="186"/>
      <c r="I59" s="187"/>
      <c r="J59" s="188">
        <f>J182</f>
        <v>0</v>
      </c>
      <c r="K59" s="189"/>
    </row>
    <row r="60" s="8" customFormat="1" ht="19.92" customHeight="1">
      <c r="B60" s="183"/>
      <c r="C60" s="184"/>
      <c r="D60" s="185" t="s">
        <v>238</v>
      </c>
      <c r="E60" s="186"/>
      <c r="F60" s="186"/>
      <c r="G60" s="186"/>
      <c r="H60" s="186"/>
      <c r="I60" s="187"/>
      <c r="J60" s="188">
        <f>J190</f>
        <v>0</v>
      </c>
      <c r="K60" s="189"/>
    </row>
    <row r="61" s="8" customFormat="1" ht="19.92" customHeight="1">
      <c r="B61" s="183"/>
      <c r="C61" s="184"/>
      <c r="D61" s="185" t="s">
        <v>239</v>
      </c>
      <c r="E61" s="186"/>
      <c r="F61" s="186"/>
      <c r="G61" s="186"/>
      <c r="H61" s="186"/>
      <c r="I61" s="187"/>
      <c r="J61" s="188">
        <f>J193</f>
        <v>0</v>
      </c>
      <c r="K61" s="189"/>
    </row>
    <row r="62" s="8" customFormat="1" ht="19.92" customHeight="1">
      <c r="B62" s="183"/>
      <c r="C62" s="184"/>
      <c r="D62" s="185" t="s">
        <v>240</v>
      </c>
      <c r="E62" s="186"/>
      <c r="F62" s="186"/>
      <c r="G62" s="186"/>
      <c r="H62" s="186"/>
      <c r="I62" s="187"/>
      <c r="J62" s="188">
        <f>J232</f>
        <v>0</v>
      </c>
      <c r="K62" s="189"/>
    </row>
    <row r="63" s="8" customFormat="1" ht="19.92" customHeight="1">
      <c r="B63" s="183"/>
      <c r="C63" s="184"/>
      <c r="D63" s="185" t="s">
        <v>241</v>
      </c>
      <c r="E63" s="186"/>
      <c r="F63" s="186"/>
      <c r="G63" s="186"/>
      <c r="H63" s="186"/>
      <c r="I63" s="187"/>
      <c r="J63" s="188">
        <f>J276</f>
        <v>0</v>
      </c>
      <c r="K63" s="189"/>
    </row>
    <row r="64" s="8" customFormat="1" ht="19.92" customHeight="1">
      <c r="B64" s="183"/>
      <c r="C64" s="184"/>
      <c r="D64" s="185" t="s">
        <v>242</v>
      </c>
      <c r="E64" s="186"/>
      <c r="F64" s="186"/>
      <c r="G64" s="186"/>
      <c r="H64" s="186"/>
      <c r="I64" s="187"/>
      <c r="J64" s="188">
        <f>J285</f>
        <v>0</v>
      </c>
      <c r="K64" s="189"/>
    </row>
    <row r="65" s="7" customFormat="1" ht="24.96" customHeight="1">
      <c r="B65" s="176"/>
      <c r="C65" s="177"/>
      <c r="D65" s="178" t="s">
        <v>243</v>
      </c>
      <c r="E65" s="179"/>
      <c r="F65" s="179"/>
      <c r="G65" s="179"/>
      <c r="H65" s="179"/>
      <c r="I65" s="180"/>
      <c r="J65" s="181">
        <f>J287</f>
        <v>0</v>
      </c>
      <c r="K65" s="182"/>
    </row>
    <row r="66" s="8" customFormat="1" ht="19.92" customHeight="1">
      <c r="B66" s="183"/>
      <c r="C66" s="184"/>
      <c r="D66" s="185" t="s">
        <v>244</v>
      </c>
      <c r="E66" s="186"/>
      <c r="F66" s="186"/>
      <c r="G66" s="186"/>
      <c r="H66" s="186"/>
      <c r="I66" s="187"/>
      <c r="J66" s="188">
        <f>J288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109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5" customHeight="1">
      <c r="B76" s="45"/>
      <c r="C76" s="73"/>
      <c r="D76" s="73"/>
      <c r="E76" s="191" t="str">
        <f>E7</f>
        <v>Vybudování parkovacích stání na ul. Krasnoarmejců p. p. č. 1237/17, k. ú. Zábřeh nad Odrou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100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 xml:space="preserve">001 - SO 101 PARKOVIŠTĚ  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>ul. Krasnoarmejců</v>
      </c>
      <c r="G80" s="73"/>
      <c r="H80" s="73"/>
      <c r="I80" s="193" t="s">
        <v>25</v>
      </c>
      <c r="J80" s="84" t="str">
        <f>IF(J12="","",J12)</f>
        <v>13. 4. 2018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>Městský obvod Ostrava – Jih</v>
      </c>
      <c r="G82" s="73"/>
      <c r="H82" s="73"/>
      <c r="I82" s="193" t="s">
        <v>33</v>
      </c>
      <c r="J82" s="192" t="str">
        <f>E21</f>
        <v>Roman Fildán</v>
      </c>
      <c r="K82" s="73"/>
      <c r="L82" s="71"/>
    </row>
    <row r="83" s="1" customFormat="1" ht="14.4" customHeight="1">
      <c r="B83" s="45"/>
      <c r="C83" s="75" t="s">
        <v>31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110</v>
      </c>
      <c r="D85" s="196" t="s">
        <v>56</v>
      </c>
      <c r="E85" s="196" t="s">
        <v>52</v>
      </c>
      <c r="F85" s="196" t="s">
        <v>111</v>
      </c>
      <c r="G85" s="196" t="s">
        <v>112</v>
      </c>
      <c r="H85" s="196" t="s">
        <v>113</v>
      </c>
      <c r="I85" s="197" t="s">
        <v>114</v>
      </c>
      <c r="J85" s="196" t="s">
        <v>104</v>
      </c>
      <c r="K85" s="198" t="s">
        <v>115</v>
      </c>
      <c r="L85" s="199"/>
      <c r="M85" s="101" t="s">
        <v>116</v>
      </c>
      <c r="N85" s="102" t="s">
        <v>41</v>
      </c>
      <c r="O85" s="102" t="s">
        <v>117</v>
      </c>
      <c r="P85" s="102" t="s">
        <v>118</v>
      </c>
      <c r="Q85" s="102" t="s">
        <v>119</v>
      </c>
      <c r="R85" s="102" t="s">
        <v>120</v>
      </c>
      <c r="S85" s="102" t="s">
        <v>121</v>
      </c>
      <c r="T85" s="103" t="s">
        <v>122</v>
      </c>
    </row>
    <row r="86" s="1" customFormat="1" ht="29.28" customHeight="1">
      <c r="B86" s="45"/>
      <c r="C86" s="107" t="s">
        <v>105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P87+P287</f>
        <v>0</v>
      </c>
      <c r="Q86" s="105"/>
      <c r="R86" s="201">
        <f>R87+R287</f>
        <v>90.368713039999989</v>
      </c>
      <c r="S86" s="105"/>
      <c r="T86" s="202">
        <f>T87+T287</f>
        <v>37.782499999999999</v>
      </c>
      <c r="AT86" s="23" t="s">
        <v>70</v>
      </c>
      <c r="AU86" s="23" t="s">
        <v>106</v>
      </c>
      <c r="BK86" s="203">
        <f>BK87+BK287</f>
        <v>0</v>
      </c>
    </row>
    <row r="87" s="10" customFormat="1" ht="37.44" customHeight="1">
      <c r="B87" s="204"/>
      <c r="C87" s="205"/>
      <c r="D87" s="206" t="s">
        <v>70</v>
      </c>
      <c r="E87" s="207" t="s">
        <v>123</v>
      </c>
      <c r="F87" s="207" t="s">
        <v>124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P88+P182+P190+P193+P232+P276+P285</f>
        <v>0</v>
      </c>
      <c r="Q87" s="212"/>
      <c r="R87" s="213">
        <f>R88+R182+R190+R193+R232+R276+R285</f>
        <v>90.368713039999989</v>
      </c>
      <c r="S87" s="212"/>
      <c r="T87" s="214">
        <f>T88+T182+T190+T193+T232+T276+T285</f>
        <v>37.782499999999999</v>
      </c>
      <c r="AR87" s="215" t="s">
        <v>79</v>
      </c>
      <c r="AT87" s="216" t="s">
        <v>70</v>
      </c>
      <c r="AU87" s="216" t="s">
        <v>71</v>
      </c>
      <c r="AY87" s="215" t="s">
        <v>126</v>
      </c>
      <c r="BK87" s="217">
        <f>BK88+BK182+BK190+BK193+BK232+BK276+BK285</f>
        <v>0</v>
      </c>
    </row>
    <row r="88" s="10" customFormat="1" ht="19.92" customHeight="1">
      <c r="B88" s="204"/>
      <c r="C88" s="205"/>
      <c r="D88" s="206" t="s">
        <v>70</v>
      </c>
      <c r="E88" s="218" t="s">
        <v>79</v>
      </c>
      <c r="F88" s="218" t="s">
        <v>245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SUM(P89:P181)</f>
        <v>0</v>
      </c>
      <c r="Q88" s="212"/>
      <c r="R88" s="213">
        <f>SUM(R89:R181)</f>
        <v>16.532188000000001</v>
      </c>
      <c r="S88" s="212"/>
      <c r="T88" s="214">
        <f>SUM(T89:T181)</f>
        <v>31.166499999999999</v>
      </c>
      <c r="AR88" s="215" t="s">
        <v>79</v>
      </c>
      <c r="AT88" s="216" t="s">
        <v>70</v>
      </c>
      <c r="AU88" s="216" t="s">
        <v>79</v>
      </c>
      <c r="AY88" s="215" t="s">
        <v>126</v>
      </c>
      <c r="BK88" s="217">
        <f>SUM(BK89:BK181)</f>
        <v>0</v>
      </c>
    </row>
    <row r="89" s="1" customFormat="1" ht="16.5" customHeight="1">
      <c r="B89" s="45"/>
      <c r="C89" s="238" t="s">
        <v>79</v>
      </c>
      <c r="D89" s="238" t="s">
        <v>246</v>
      </c>
      <c r="E89" s="239" t="s">
        <v>247</v>
      </c>
      <c r="F89" s="240" t="s">
        <v>248</v>
      </c>
      <c r="G89" s="241" t="s">
        <v>249</v>
      </c>
      <c r="H89" s="242">
        <v>0.036999999999999998</v>
      </c>
      <c r="I89" s="243"/>
      <c r="J89" s="244">
        <f>ROUND(I89*H89,2)</f>
        <v>0</v>
      </c>
      <c r="K89" s="240" t="s">
        <v>250</v>
      </c>
      <c r="L89" s="71"/>
      <c r="M89" s="245" t="s">
        <v>21</v>
      </c>
      <c r="N89" s="246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132</v>
      </c>
      <c r="AT89" s="23" t="s">
        <v>246</v>
      </c>
      <c r="AU89" s="23" t="s">
        <v>81</v>
      </c>
      <c r="AY89" s="23" t="s">
        <v>126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132</v>
      </c>
      <c r="BM89" s="23" t="s">
        <v>251</v>
      </c>
    </row>
    <row r="90" s="11" customFormat="1">
      <c r="B90" s="247"/>
      <c r="C90" s="248"/>
      <c r="D90" s="249" t="s">
        <v>252</v>
      </c>
      <c r="E90" s="250" t="s">
        <v>21</v>
      </c>
      <c r="F90" s="251" t="s">
        <v>253</v>
      </c>
      <c r="G90" s="248"/>
      <c r="H90" s="250" t="s">
        <v>21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AT90" s="257" t="s">
        <v>252</v>
      </c>
      <c r="AU90" s="257" t="s">
        <v>81</v>
      </c>
      <c r="AV90" s="11" t="s">
        <v>79</v>
      </c>
      <c r="AW90" s="11" t="s">
        <v>35</v>
      </c>
      <c r="AX90" s="11" t="s">
        <v>71</v>
      </c>
      <c r="AY90" s="257" t="s">
        <v>126</v>
      </c>
    </row>
    <row r="91" s="12" customFormat="1">
      <c r="B91" s="258"/>
      <c r="C91" s="259"/>
      <c r="D91" s="249" t="s">
        <v>252</v>
      </c>
      <c r="E91" s="260" t="s">
        <v>21</v>
      </c>
      <c r="F91" s="261" t="s">
        <v>254</v>
      </c>
      <c r="G91" s="259"/>
      <c r="H91" s="262">
        <v>0.036999999999999998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252</v>
      </c>
      <c r="AU91" s="268" t="s">
        <v>81</v>
      </c>
      <c r="AV91" s="12" t="s">
        <v>81</v>
      </c>
      <c r="AW91" s="12" t="s">
        <v>35</v>
      </c>
      <c r="AX91" s="12" t="s">
        <v>79</v>
      </c>
      <c r="AY91" s="268" t="s">
        <v>126</v>
      </c>
    </row>
    <row r="92" s="1" customFormat="1" ht="25.5" customHeight="1">
      <c r="B92" s="45"/>
      <c r="C92" s="238" t="s">
        <v>81</v>
      </c>
      <c r="D92" s="238" t="s">
        <v>246</v>
      </c>
      <c r="E92" s="239" t="s">
        <v>255</v>
      </c>
      <c r="F92" s="240" t="s">
        <v>256</v>
      </c>
      <c r="G92" s="241" t="s">
        <v>204</v>
      </c>
      <c r="H92" s="242">
        <v>180</v>
      </c>
      <c r="I92" s="243"/>
      <c r="J92" s="244">
        <f>ROUND(I92*H92,2)</f>
        <v>0</v>
      </c>
      <c r="K92" s="240" t="s">
        <v>257</v>
      </c>
      <c r="L92" s="71"/>
      <c r="M92" s="245" t="s">
        <v>21</v>
      </c>
      <c r="N92" s="246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132</v>
      </c>
      <c r="AT92" s="23" t="s">
        <v>246</v>
      </c>
      <c r="AU92" s="23" t="s">
        <v>81</v>
      </c>
      <c r="AY92" s="23" t="s">
        <v>126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132</v>
      </c>
      <c r="BM92" s="23" t="s">
        <v>258</v>
      </c>
    </row>
    <row r="93" s="12" customFormat="1">
      <c r="B93" s="258"/>
      <c r="C93" s="259"/>
      <c r="D93" s="249" t="s">
        <v>252</v>
      </c>
      <c r="E93" s="260" t="s">
        <v>21</v>
      </c>
      <c r="F93" s="261" t="s">
        <v>259</v>
      </c>
      <c r="G93" s="259"/>
      <c r="H93" s="262">
        <v>180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AT93" s="268" t="s">
        <v>252</v>
      </c>
      <c r="AU93" s="268" t="s">
        <v>81</v>
      </c>
      <c r="AV93" s="12" t="s">
        <v>81</v>
      </c>
      <c r="AW93" s="12" t="s">
        <v>35</v>
      </c>
      <c r="AX93" s="12" t="s">
        <v>79</v>
      </c>
      <c r="AY93" s="268" t="s">
        <v>126</v>
      </c>
    </row>
    <row r="94" s="1" customFormat="1" ht="25.5" customHeight="1">
      <c r="B94" s="45"/>
      <c r="C94" s="238" t="s">
        <v>136</v>
      </c>
      <c r="D94" s="238" t="s">
        <v>246</v>
      </c>
      <c r="E94" s="239" t="s">
        <v>260</v>
      </c>
      <c r="F94" s="240" t="s">
        <v>261</v>
      </c>
      <c r="G94" s="241" t="s">
        <v>204</v>
      </c>
      <c r="H94" s="242">
        <v>1</v>
      </c>
      <c r="I94" s="243"/>
      <c r="J94" s="244">
        <f>ROUND(I94*H94,2)</f>
        <v>0</v>
      </c>
      <c r="K94" s="240" t="s">
        <v>257</v>
      </c>
      <c r="L94" s="71"/>
      <c r="M94" s="245" t="s">
        <v>21</v>
      </c>
      <c r="N94" s="246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132</v>
      </c>
      <c r="AT94" s="23" t="s">
        <v>246</v>
      </c>
      <c r="AU94" s="23" t="s">
        <v>81</v>
      </c>
      <c r="AY94" s="23" t="s">
        <v>126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132</v>
      </c>
      <c r="BM94" s="23" t="s">
        <v>262</v>
      </c>
    </row>
    <row r="95" s="11" customFormat="1">
      <c r="B95" s="247"/>
      <c r="C95" s="248"/>
      <c r="D95" s="249" t="s">
        <v>252</v>
      </c>
      <c r="E95" s="250" t="s">
        <v>21</v>
      </c>
      <c r="F95" s="251" t="s">
        <v>253</v>
      </c>
      <c r="G95" s="248"/>
      <c r="H95" s="250" t="s">
        <v>21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252</v>
      </c>
      <c r="AU95" s="257" t="s">
        <v>81</v>
      </c>
      <c r="AV95" s="11" t="s">
        <v>79</v>
      </c>
      <c r="AW95" s="11" t="s">
        <v>35</v>
      </c>
      <c r="AX95" s="11" t="s">
        <v>71</v>
      </c>
      <c r="AY95" s="257" t="s">
        <v>126</v>
      </c>
    </row>
    <row r="96" s="11" customFormat="1">
      <c r="B96" s="247"/>
      <c r="C96" s="248"/>
      <c r="D96" s="249" t="s">
        <v>252</v>
      </c>
      <c r="E96" s="250" t="s">
        <v>21</v>
      </c>
      <c r="F96" s="251" t="s">
        <v>263</v>
      </c>
      <c r="G96" s="248"/>
      <c r="H96" s="250" t="s">
        <v>21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AT96" s="257" t="s">
        <v>252</v>
      </c>
      <c r="AU96" s="257" t="s">
        <v>81</v>
      </c>
      <c r="AV96" s="11" t="s">
        <v>79</v>
      </c>
      <c r="AW96" s="11" t="s">
        <v>35</v>
      </c>
      <c r="AX96" s="11" t="s">
        <v>71</v>
      </c>
      <c r="AY96" s="257" t="s">
        <v>126</v>
      </c>
    </row>
    <row r="97" s="12" customFormat="1">
      <c r="B97" s="258"/>
      <c r="C97" s="259"/>
      <c r="D97" s="249" t="s">
        <v>252</v>
      </c>
      <c r="E97" s="260" t="s">
        <v>21</v>
      </c>
      <c r="F97" s="261" t="s">
        <v>264</v>
      </c>
      <c r="G97" s="259"/>
      <c r="H97" s="262">
        <v>1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AT97" s="268" t="s">
        <v>252</v>
      </c>
      <c r="AU97" s="268" t="s">
        <v>81</v>
      </c>
      <c r="AV97" s="12" t="s">
        <v>81</v>
      </c>
      <c r="AW97" s="12" t="s">
        <v>35</v>
      </c>
      <c r="AX97" s="12" t="s">
        <v>79</v>
      </c>
      <c r="AY97" s="268" t="s">
        <v>126</v>
      </c>
    </row>
    <row r="98" s="1" customFormat="1" ht="51" customHeight="1">
      <c r="B98" s="45"/>
      <c r="C98" s="238" t="s">
        <v>132</v>
      </c>
      <c r="D98" s="238" t="s">
        <v>246</v>
      </c>
      <c r="E98" s="239" t="s">
        <v>265</v>
      </c>
      <c r="F98" s="240" t="s">
        <v>266</v>
      </c>
      <c r="G98" s="241" t="s">
        <v>204</v>
      </c>
      <c r="H98" s="242">
        <v>27</v>
      </c>
      <c r="I98" s="243"/>
      <c r="J98" s="244">
        <f>ROUND(I98*H98,2)</f>
        <v>0</v>
      </c>
      <c r="K98" s="240" t="s">
        <v>257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0.255</v>
      </c>
      <c r="T98" s="231">
        <f>S98*H98</f>
        <v>6.8849999999999998</v>
      </c>
      <c r="AR98" s="23" t="s">
        <v>132</v>
      </c>
      <c r="AT98" s="23" t="s">
        <v>246</v>
      </c>
      <c r="AU98" s="23" t="s">
        <v>81</v>
      </c>
      <c r="AY98" s="23" t="s">
        <v>126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132</v>
      </c>
      <c r="BM98" s="23" t="s">
        <v>267</v>
      </c>
    </row>
    <row r="99" s="11" customFormat="1">
      <c r="B99" s="247"/>
      <c r="C99" s="248"/>
      <c r="D99" s="249" t="s">
        <v>252</v>
      </c>
      <c r="E99" s="250" t="s">
        <v>21</v>
      </c>
      <c r="F99" s="251" t="s">
        <v>268</v>
      </c>
      <c r="G99" s="248"/>
      <c r="H99" s="250" t="s">
        <v>21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252</v>
      </c>
      <c r="AU99" s="257" t="s">
        <v>81</v>
      </c>
      <c r="AV99" s="11" t="s">
        <v>79</v>
      </c>
      <c r="AW99" s="11" t="s">
        <v>35</v>
      </c>
      <c r="AX99" s="11" t="s">
        <v>71</v>
      </c>
      <c r="AY99" s="257" t="s">
        <v>126</v>
      </c>
    </row>
    <row r="100" s="12" customFormat="1">
      <c r="B100" s="258"/>
      <c r="C100" s="259"/>
      <c r="D100" s="249" t="s">
        <v>252</v>
      </c>
      <c r="E100" s="260" t="s">
        <v>21</v>
      </c>
      <c r="F100" s="261" t="s">
        <v>269</v>
      </c>
      <c r="G100" s="259"/>
      <c r="H100" s="262">
        <v>27</v>
      </c>
      <c r="I100" s="263"/>
      <c r="J100" s="259"/>
      <c r="K100" s="259"/>
      <c r="L100" s="264"/>
      <c r="M100" s="265"/>
      <c r="N100" s="266"/>
      <c r="O100" s="266"/>
      <c r="P100" s="266"/>
      <c r="Q100" s="266"/>
      <c r="R100" s="266"/>
      <c r="S100" s="266"/>
      <c r="T100" s="267"/>
      <c r="AT100" s="268" t="s">
        <v>252</v>
      </c>
      <c r="AU100" s="268" t="s">
        <v>81</v>
      </c>
      <c r="AV100" s="12" t="s">
        <v>81</v>
      </c>
      <c r="AW100" s="12" t="s">
        <v>35</v>
      </c>
      <c r="AX100" s="12" t="s">
        <v>79</v>
      </c>
      <c r="AY100" s="268" t="s">
        <v>126</v>
      </c>
    </row>
    <row r="101" s="1" customFormat="1" ht="16.5" customHeight="1">
      <c r="B101" s="45"/>
      <c r="C101" s="220" t="s">
        <v>125</v>
      </c>
      <c r="D101" s="220" t="s">
        <v>128</v>
      </c>
      <c r="E101" s="221" t="s">
        <v>270</v>
      </c>
      <c r="F101" s="222" t="s">
        <v>271</v>
      </c>
      <c r="G101" s="223" t="s">
        <v>130</v>
      </c>
      <c r="H101" s="224">
        <v>4</v>
      </c>
      <c r="I101" s="225"/>
      <c r="J101" s="226">
        <f>ROUND(I101*H101,2)</f>
        <v>0</v>
      </c>
      <c r="K101" s="222" t="s">
        <v>21</v>
      </c>
      <c r="L101" s="227"/>
      <c r="M101" s="228" t="s">
        <v>21</v>
      </c>
      <c r="N101" s="229" t="s">
        <v>42</v>
      </c>
      <c r="O101" s="46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3" t="s">
        <v>131</v>
      </c>
      <c r="AT101" s="23" t="s">
        <v>128</v>
      </c>
      <c r="AU101" s="23" t="s">
        <v>81</v>
      </c>
      <c r="AY101" s="23" t="s">
        <v>126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132</v>
      </c>
      <c r="BM101" s="23" t="s">
        <v>272</v>
      </c>
    </row>
    <row r="102" s="1" customFormat="1" ht="38.25" customHeight="1">
      <c r="B102" s="45"/>
      <c r="C102" s="238" t="s">
        <v>144</v>
      </c>
      <c r="D102" s="238" t="s">
        <v>246</v>
      </c>
      <c r="E102" s="239" t="s">
        <v>273</v>
      </c>
      <c r="F102" s="240" t="s">
        <v>274</v>
      </c>
      <c r="G102" s="241" t="s">
        <v>207</v>
      </c>
      <c r="H102" s="242">
        <v>10.4</v>
      </c>
      <c r="I102" s="243"/>
      <c r="J102" s="244">
        <f>ROUND(I102*H102,2)</f>
        <v>0</v>
      </c>
      <c r="K102" s="240" t="s">
        <v>250</v>
      </c>
      <c r="L102" s="71"/>
      <c r="M102" s="245" t="s">
        <v>21</v>
      </c>
      <c r="N102" s="246" t="s">
        <v>42</v>
      </c>
      <c r="O102" s="46"/>
      <c r="P102" s="230">
        <f>O102*H102</f>
        <v>0</v>
      </c>
      <c r="Q102" s="230">
        <v>0</v>
      </c>
      <c r="R102" s="230">
        <f>Q102*H102</f>
        <v>0</v>
      </c>
      <c r="S102" s="230">
        <v>1.3</v>
      </c>
      <c r="T102" s="231">
        <f>S102*H102</f>
        <v>13.520000000000001</v>
      </c>
      <c r="AR102" s="23" t="s">
        <v>132</v>
      </c>
      <c r="AT102" s="23" t="s">
        <v>246</v>
      </c>
      <c r="AU102" s="23" t="s">
        <v>81</v>
      </c>
      <c r="AY102" s="23" t="s">
        <v>126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132</v>
      </c>
      <c r="BM102" s="23" t="s">
        <v>275</v>
      </c>
    </row>
    <row r="103" s="11" customFormat="1">
      <c r="B103" s="247"/>
      <c r="C103" s="248"/>
      <c r="D103" s="249" t="s">
        <v>252</v>
      </c>
      <c r="E103" s="250" t="s">
        <v>21</v>
      </c>
      <c r="F103" s="251" t="s">
        <v>276</v>
      </c>
      <c r="G103" s="248"/>
      <c r="H103" s="250" t="s">
        <v>21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252</v>
      </c>
      <c r="AU103" s="257" t="s">
        <v>81</v>
      </c>
      <c r="AV103" s="11" t="s">
        <v>79</v>
      </c>
      <c r="AW103" s="11" t="s">
        <v>35</v>
      </c>
      <c r="AX103" s="11" t="s">
        <v>71</v>
      </c>
      <c r="AY103" s="257" t="s">
        <v>126</v>
      </c>
    </row>
    <row r="104" s="12" customFormat="1">
      <c r="B104" s="258"/>
      <c r="C104" s="259"/>
      <c r="D104" s="249" t="s">
        <v>252</v>
      </c>
      <c r="E104" s="260" t="s">
        <v>21</v>
      </c>
      <c r="F104" s="261" t="s">
        <v>277</v>
      </c>
      <c r="G104" s="259"/>
      <c r="H104" s="262">
        <v>10.4</v>
      </c>
      <c r="I104" s="263"/>
      <c r="J104" s="259"/>
      <c r="K104" s="259"/>
      <c r="L104" s="264"/>
      <c r="M104" s="265"/>
      <c r="N104" s="266"/>
      <c r="O104" s="266"/>
      <c r="P104" s="266"/>
      <c r="Q104" s="266"/>
      <c r="R104" s="266"/>
      <c r="S104" s="266"/>
      <c r="T104" s="267"/>
      <c r="AT104" s="268" t="s">
        <v>252</v>
      </c>
      <c r="AU104" s="268" t="s">
        <v>81</v>
      </c>
      <c r="AV104" s="12" t="s">
        <v>81</v>
      </c>
      <c r="AW104" s="12" t="s">
        <v>35</v>
      </c>
      <c r="AX104" s="12" t="s">
        <v>79</v>
      </c>
      <c r="AY104" s="268" t="s">
        <v>126</v>
      </c>
    </row>
    <row r="105" s="1" customFormat="1" ht="38.25" customHeight="1">
      <c r="B105" s="45"/>
      <c r="C105" s="238" t="s">
        <v>148</v>
      </c>
      <c r="D105" s="238" t="s">
        <v>246</v>
      </c>
      <c r="E105" s="239" t="s">
        <v>278</v>
      </c>
      <c r="F105" s="240" t="s">
        <v>279</v>
      </c>
      <c r="G105" s="241" t="s">
        <v>204</v>
      </c>
      <c r="H105" s="242">
        <v>4</v>
      </c>
      <c r="I105" s="243"/>
      <c r="J105" s="244">
        <f>ROUND(I105*H105,2)</f>
        <v>0</v>
      </c>
      <c r="K105" s="240" t="s">
        <v>250</v>
      </c>
      <c r="L105" s="71"/>
      <c r="M105" s="245" t="s">
        <v>21</v>
      </c>
      <c r="N105" s="246" t="s">
        <v>42</v>
      </c>
      <c r="O105" s="46"/>
      <c r="P105" s="230">
        <f>O105*H105</f>
        <v>0</v>
      </c>
      <c r="Q105" s="230">
        <v>0.00016000000000000001</v>
      </c>
      <c r="R105" s="230">
        <f>Q105*H105</f>
        <v>0.00064000000000000005</v>
      </c>
      <c r="S105" s="230">
        <v>0.25600000000000001</v>
      </c>
      <c r="T105" s="231">
        <f>S105*H105</f>
        <v>1.024</v>
      </c>
      <c r="AR105" s="23" t="s">
        <v>132</v>
      </c>
      <c r="AT105" s="23" t="s">
        <v>246</v>
      </c>
      <c r="AU105" s="23" t="s">
        <v>81</v>
      </c>
      <c r="AY105" s="23" t="s">
        <v>126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132</v>
      </c>
      <c r="BM105" s="23" t="s">
        <v>280</v>
      </c>
    </row>
    <row r="106" s="11" customFormat="1">
      <c r="B106" s="247"/>
      <c r="C106" s="248"/>
      <c r="D106" s="249" t="s">
        <v>252</v>
      </c>
      <c r="E106" s="250" t="s">
        <v>21</v>
      </c>
      <c r="F106" s="251" t="s">
        <v>281</v>
      </c>
      <c r="G106" s="248"/>
      <c r="H106" s="250" t="s">
        <v>21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AT106" s="257" t="s">
        <v>252</v>
      </c>
      <c r="AU106" s="257" t="s">
        <v>81</v>
      </c>
      <c r="AV106" s="11" t="s">
        <v>79</v>
      </c>
      <c r="AW106" s="11" t="s">
        <v>35</v>
      </c>
      <c r="AX106" s="11" t="s">
        <v>71</v>
      </c>
      <c r="AY106" s="257" t="s">
        <v>126</v>
      </c>
    </row>
    <row r="107" s="11" customFormat="1">
      <c r="B107" s="247"/>
      <c r="C107" s="248"/>
      <c r="D107" s="249" t="s">
        <v>252</v>
      </c>
      <c r="E107" s="250" t="s">
        <v>21</v>
      </c>
      <c r="F107" s="251" t="s">
        <v>282</v>
      </c>
      <c r="G107" s="248"/>
      <c r="H107" s="250" t="s">
        <v>21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252</v>
      </c>
      <c r="AU107" s="257" t="s">
        <v>81</v>
      </c>
      <c r="AV107" s="11" t="s">
        <v>79</v>
      </c>
      <c r="AW107" s="11" t="s">
        <v>35</v>
      </c>
      <c r="AX107" s="11" t="s">
        <v>71</v>
      </c>
      <c r="AY107" s="257" t="s">
        <v>126</v>
      </c>
    </row>
    <row r="108" s="12" customFormat="1">
      <c r="B108" s="258"/>
      <c r="C108" s="259"/>
      <c r="D108" s="249" t="s">
        <v>252</v>
      </c>
      <c r="E108" s="260" t="s">
        <v>21</v>
      </c>
      <c r="F108" s="261" t="s">
        <v>283</v>
      </c>
      <c r="G108" s="259"/>
      <c r="H108" s="262">
        <v>4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252</v>
      </c>
      <c r="AU108" s="268" t="s">
        <v>81</v>
      </c>
      <c r="AV108" s="12" t="s">
        <v>81</v>
      </c>
      <c r="AW108" s="12" t="s">
        <v>35</v>
      </c>
      <c r="AX108" s="12" t="s">
        <v>71</v>
      </c>
      <c r="AY108" s="268" t="s">
        <v>126</v>
      </c>
    </row>
    <row r="109" s="13" customFormat="1">
      <c r="B109" s="269"/>
      <c r="C109" s="270"/>
      <c r="D109" s="249" t="s">
        <v>252</v>
      </c>
      <c r="E109" s="271" t="s">
        <v>21</v>
      </c>
      <c r="F109" s="272" t="s">
        <v>284</v>
      </c>
      <c r="G109" s="270"/>
      <c r="H109" s="273">
        <v>4</v>
      </c>
      <c r="I109" s="274"/>
      <c r="J109" s="270"/>
      <c r="K109" s="270"/>
      <c r="L109" s="275"/>
      <c r="M109" s="276"/>
      <c r="N109" s="277"/>
      <c r="O109" s="277"/>
      <c r="P109" s="277"/>
      <c r="Q109" s="277"/>
      <c r="R109" s="277"/>
      <c r="S109" s="277"/>
      <c r="T109" s="278"/>
      <c r="AT109" s="279" t="s">
        <v>252</v>
      </c>
      <c r="AU109" s="279" t="s">
        <v>81</v>
      </c>
      <c r="AV109" s="13" t="s">
        <v>132</v>
      </c>
      <c r="AW109" s="13" t="s">
        <v>35</v>
      </c>
      <c r="AX109" s="13" t="s">
        <v>79</v>
      </c>
      <c r="AY109" s="279" t="s">
        <v>126</v>
      </c>
    </row>
    <row r="110" s="1" customFormat="1" ht="38.25" customHeight="1">
      <c r="B110" s="45"/>
      <c r="C110" s="238" t="s">
        <v>131</v>
      </c>
      <c r="D110" s="238" t="s">
        <v>246</v>
      </c>
      <c r="E110" s="239" t="s">
        <v>285</v>
      </c>
      <c r="F110" s="240" t="s">
        <v>286</v>
      </c>
      <c r="G110" s="241" t="s">
        <v>223</v>
      </c>
      <c r="H110" s="242">
        <v>47.5</v>
      </c>
      <c r="I110" s="243"/>
      <c r="J110" s="244">
        <f>ROUND(I110*H110,2)</f>
        <v>0</v>
      </c>
      <c r="K110" s="240" t="s">
        <v>250</v>
      </c>
      <c r="L110" s="71"/>
      <c r="M110" s="245" t="s">
        <v>21</v>
      </c>
      <c r="N110" s="246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0.20499999999999999</v>
      </c>
      <c r="T110" s="231">
        <f>S110*H110</f>
        <v>9.7374999999999989</v>
      </c>
      <c r="AR110" s="23" t="s">
        <v>132</v>
      </c>
      <c r="AT110" s="23" t="s">
        <v>246</v>
      </c>
      <c r="AU110" s="23" t="s">
        <v>81</v>
      </c>
      <c r="AY110" s="23" t="s">
        <v>126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132</v>
      </c>
      <c r="BM110" s="23" t="s">
        <v>287</v>
      </c>
    </row>
    <row r="111" s="11" customFormat="1">
      <c r="B111" s="247"/>
      <c r="C111" s="248"/>
      <c r="D111" s="249" t="s">
        <v>252</v>
      </c>
      <c r="E111" s="250" t="s">
        <v>21</v>
      </c>
      <c r="F111" s="251" t="s">
        <v>288</v>
      </c>
      <c r="G111" s="248"/>
      <c r="H111" s="250" t="s">
        <v>21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AT111" s="257" t="s">
        <v>252</v>
      </c>
      <c r="AU111" s="257" t="s">
        <v>81</v>
      </c>
      <c r="AV111" s="11" t="s">
        <v>79</v>
      </c>
      <c r="AW111" s="11" t="s">
        <v>35</v>
      </c>
      <c r="AX111" s="11" t="s">
        <v>71</v>
      </c>
      <c r="AY111" s="257" t="s">
        <v>126</v>
      </c>
    </row>
    <row r="112" s="12" customFormat="1">
      <c r="B112" s="258"/>
      <c r="C112" s="259"/>
      <c r="D112" s="249" t="s">
        <v>252</v>
      </c>
      <c r="E112" s="260" t="s">
        <v>21</v>
      </c>
      <c r="F112" s="261" t="s">
        <v>289</v>
      </c>
      <c r="G112" s="259"/>
      <c r="H112" s="262">
        <v>47.5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252</v>
      </c>
      <c r="AU112" s="268" t="s">
        <v>81</v>
      </c>
      <c r="AV112" s="12" t="s">
        <v>81</v>
      </c>
      <c r="AW112" s="12" t="s">
        <v>35</v>
      </c>
      <c r="AX112" s="12" t="s">
        <v>79</v>
      </c>
      <c r="AY112" s="268" t="s">
        <v>126</v>
      </c>
    </row>
    <row r="113" s="1" customFormat="1" ht="25.5" customHeight="1">
      <c r="B113" s="45"/>
      <c r="C113" s="238" t="s">
        <v>155</v>
      </c>
      <c r="D113" s="238" t="s">
        <v>246</v>
      </c>
      <c r="E113" s="239" t="s">
        <v>290</v>
      </c>
      <c r="F113" s="240" t="s">
        <v>291</v>
      </c>
      <c r="G113" s="241" t="s">
        <v>207</v>
      </c>
      <c r="H113" s="242">
        <v>123.54000000000001</v>
      </c>
      <c r="I113" s="243"/>
      <c r="J113" s="244">
        <f>ROUND(I113*H113,2)</f>
        <v>0</v>
      </c>
      <c r="K113" s="240" t="s">
        <v>250</v>
      </c>
      <c r="L113" s="71"/>
      <c r="M113" s="245" t="s">
        <v>21</v>
      </c>
      <c r="N113" s="246" t="s">
        <v>42</v>
      </c>
      <c r="O113" s="46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3" t="s">
        <v>132</v>
      </c>
      <c r="AT113" s="23" t="s">
        <v>246</v>
      </c>
      <c r="AU113" s="23" t="s">
        <v>81</v>
      </c>
      <c r="AY113" s="23" t="s">
        <v>126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3" t="s">
        <v>79</v>
      </c>
      <c r="BK113" s="232">
        <f>ROUND(I113*H113,2)</f>
        <v>0</v>
      </c>
      <c r="BL113" s="23" t="s">
        <v>132</v>
      </c>
      <c r="BM113" s="23" t="s">
        <v>292</v>
      </c>
    </row>
    <row r="114" s="11" customFormat="1">
      <c r="B114" s="247"/>
      <c r="C114" s="248"/>
      <c r="D114" s="249" t="s">
        <v>252</v>
      </c>
      <c r="E114" s="250" t="s">
        <v>21</v>
      </c>
      <c r="F114" s="251" t="s">
        <v>293</v>
      </c>
      <c r="G114" s="248"/>
      <c r="H114" s="250" t="s">
        <v>21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252</v>
      </c>
      <c r="AU114" s="257" t="s">
        <v>81</v>
      </c>
      <c r="AV114" s="11" t="s">
        <v>79</v>
      </c>
      <c r="AW114" s="11" t="s">
        <v>35</v>
      </c>
      <c r="AX114" s="11" t="s">
        <v>71</v>
      </c>
      <c r="AY114" s="257" t="s">
        <v>126</v>
      </c>
    </row>
    <row r="115" s="12" customFormat="1">
      <c r="B115" s="258"/>
      <c r="C115" s="259"/>
      <c r="D115" s="249" t="s">
        <v>252</v>
      </c>
      <c r="E115" s="260" t="s">
        <v>21</v>
      </c>
      <c r="F115" s="261" t="s">
        <v>294</v>
      </c>
      <c r="G115" s="259"/>
      <c r="H115" s="262">
        <v>123.54000000000001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252</v>
      </c>
      <c r="AU115" s="268" t="s">
        <v>81</v>
      </c>
      <c r="AV115" s="12" t="s">
        <v>81</v>
      </c>
      <c r="AW115" s="12" t="s">
        <v>35</v>
      </c>
      <c r="AX115" s="12" t="s">
        <v>79</v>
      </c>
      <c r="AY115" s="268" t="s">
        <v>126</v>
      </c>
    </row>
    <row r="116" s="1" customFormat="1" ht="38.25" customHeight="1">
      <c r="B116" s="45"/>
      <c r="C116" s="238" t="s">
        <v>159</v>
      </c>
      <c r="D116" s="238" t="s">
        <v>246</v>
      </c>
      <c r="E116" s="239" t="s">
        <v>295</v>
      </c>
      <c r="F116" s="240" t="s">
        <v>296</v>
      </c>
      <c r="G116" s="241" t="s">
        <v>207</v>
      </c>
      <c r="H116" s="242">
        <v>87.299999999999997</v>
      </c>
      <c r="I116" s="243"/>
      <c r="J116" s="244">
        <f>ROUND(I116*H116,2)</f>
        <v>0</v>
      </c>
      <c r="K116" s="240" t="s">
        <v>250</v>
      </c>
      <c r="L116" s="71"/>
      <c r="M116" s="245" t="s">
        <v>21</v>
      </c>
      <c r="N116" s="246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" t="s">
        <v>132</v>
      </c>
      <c r="AT116" s="23" t="s">
        <v>246</v>
      </c>
      <c r="AU116" s="23" t="s">
        <v>81</v>
      </c>
      <c r="AY116" s="23" t="s">
        <v>126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132</v>
      </c>
      <c r="BM116" s="23" t="s">
        <v>297</v>
      </c>
    </row>
    <row r="117" s="11" customFormat="1">
      <c r="B117" s="247"/>
      <c r="C117" s="248"/>
      <c r="D117" s="249" t="s">
        <v>252</v>
      </c>
      <c r="E117" s="250" t="s">
        <v>21</v>
      </c>
      <c r="F117" s="251" t="s">
        <v>298</v>
      </c>
      <c r="G117" s="248"/>
      <c r="H117" s="250" t="s">
        <v>21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252</v>
      </c>
      <c r="AU117" s="257" t="s">
        <v>81</v>
      </c>
      <c r="AV117" s="11" t="s">
        <v>79</v>
      </c>
      <c r="AW117" s="11" t="s">
        <v>35</v>
      </c>
      <c r="AX117" s="11" t="s">
        <v>71</v>
      </c>
      <c r="AY117" s="257" t="s">
        <v>126</v>
      </c>
    </row>
    <row r="118" s="12" customFormat="1">
      <c r="B118" s="258"/>
      <c r="C118" s="259"/>
      <c r="D118" s="249" t="s">
        <v>252</v>
      </c>
      <c r="E118" s="260" t="s">
        <v>206</v>
      </c>
      <c r="F118" s="261" t="s">
        <v>208</v>
      </c>
      <c r="G118" s="259"/>
      <c r="H118" s="262">
        <v>87.299999999999997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7"/>
      <c r="AT118" s="268" t="s">
        <v>252</v>
      </c>
      <c r="AU118" s="268" t="s">
        <v>81</v>
      </c>
      <c r="AV118" s="12" t="s">
        <v>81</v>
      </c>
      <c r="AW118" s="12" t="s">
        <v>35</v>
      </c>
      <c r="AX118" s="12" t="s">
        <v>79</v>
      </c>
      <c r="AY118" s="268" t="s">
        <v>126</v>
      </c>
    </row>
    <row r="119" s="1" customFormat="1" ht="38.25" customHeight="1">
      <c r="B119" s="45"/>
      <c r="C119" s="238" t="s">
        <v>164</v>
      </c>
      <c r="D119" s="238" t="s">
        <v>246</v>
      </c>
      <c r="E119" s="239" t="s">
        <v>299</v>
      </c>
      <c r="F119" s="240" t="s">
        <v>300</v>
      </c>
      <c r="G119" s="241" t="s">
        <v>207</v>
      </c>
      <c r="H119" s="242">
        <v>337.67000000000002</v>
      </c>
      <c r="I119" s="243"/>
      <c r="J119" s="244">
        <f>ROUND(I119*H119,2)</f>
        <v>0</v>
      </c>
      <c r="K119" s="240" t="s">
        <v>250</v>
      </c>
      <c r="L119" s="71"/>
      <c r="M119" s="245" t="s">
        <v>21</v>
      </c>
      <c r="N119" s="246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132</v>
      </c>
      <c r="AT119" s="23" t="s">
        <v>246</v>
      </c>
      <c r="AU119" s="23" t="s">
        <v>81</v>
      </c>
      <c r="AY119" s="23" t="s">
        <v>126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132</v>
      </c>
      <c r="BM119" s="23" t="s">
        <v>301</v>
      </c>
    </row>
    <row r="120" s="11" customFormat="1">
      <c r="B120" s="247"/>
      <c r="C120" s="248"/>
      <c r="D120" s="249" t="s">
        <v>252</v>
      </c>
      <c r="E120" s="250" t="s">
        <v>21</v>
      </c>
      <c r="F120" s="251" t="s">
        <v>302</v>
      </c>
      <c r="G120" s="248"/>
      <c r="H120" s="250" t="s">
        <v>21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252</v>
      </c>
      <c r="AU120" s="257" t="s">
        <v>81</v>
      </c>
      <c r="AV120" s="11" t="s">
        <v>79</v>
      </c>
      <c r="AW120" s="11" t="s">
        <v>35</v>
      </c>
      <c r="AX120" s="11" t="s">
        <v>71</v>
      </c>
      <c r="AY120" s="257" t="s">
        <v>126</v>
      </c>
    </row>
    <row r="121" s="12" customFormat="1">
      <c r="B121" s="258"/>
      <c r="C121" s="259"/>
      <c r="D121" s="249" t="s">
        <v>252</v>
      </c>
      <c r="E121" s="260" t="s">
        <v>21</v>
      </c>
      <c r="F121" s="261" t="s">
        <v>303</v>
      </c>
      <c r="G121" s="259"/>
      <c r="H121" s="262">
        <v>120.7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252</v>
      </c>
      <c r="AU121" s="268" t="s">
        <v>81</v>
      </c>
      <c r="AV121" s="12" t="s">
        <v>81</v>
      </c>
      <c r="AW121" s="12" t="s">
        <v>35</v>
      </c>
      <c r="AX121" s="12" t="s">
        <v>71</v>
      </c>
      <c r="AY121" s="268" t="s">
        <v>126</v>
      </c>
    </row>
    <row r="122" s="12" customFormat="1">
      <c r="B122" s="258"/>
      <c r="C122" s="259"/>
      <c r="D122" s="249" t="s">
        <v>252</v>
      </c>
      <c r="E122" s="260" t="s">
        <v>21</v>
      </c>
      <c r="F122" s="261" t="s">
        <v>304</v>
      </c>
      <c r="G122" s="259"/>
      <c r="H122" s="262">
        <v>4.758</v>
      </c>
      <c r="I122" s="263"/>
      <c r="J122" s="259"/>
      <c r="K122" s="259"/>
      <c r="L122" s="264"/>
      <c r="M122" s="265"/>
      <c r="N122" s="266"/>
      <c r="O122" s="266"/>
      <c r="P122" s="266"/>
      <c r="Q122" s="266"/>
      <c r="R122" s="266"/>
      <c r="S122" s="266"/>
      <c r="T122" s="267"/>
      <c r="AT122" s="268" t="s">
        <v>252</v>
      </c>
      <c r="AU122" s="268" t="s">
        <v>81</v>
      </c>
      <c r="AV122" s="12" t="s">
        <v>81</v>
      </c>
      <c r="AW122" s="12" t="s">
        <v>35</v>
      </c>
      <c r="AX122" s="12" t="s">
        <v>71</v>
      </c>
      <c r="AY122" s="268" t="s">
        <v>126</v>
      </c>
    </row>
    <row r="123" s="12" customFormat="1">
      <c r="B123" s="258"/>
      <c r="C123" s="259"/>
      <c r="D123" s="249" t="s">
        <v>252</v>
      </c>
      <c r="E123" s="260" t="s">
        <v>21</v>
      </c>
      <c r="F123" s="261" t="s">
        <v>305</v>
      </c>
      <c r="G123" s="259"/>
      <c r="H123" s="262">
        <v>9.75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252</v>
      </c>
      <c r="AU123" s="268" t="s">
        <v>81</v>
      </c>
      <c r="AV123" s="12" t="s">
        <v>81</v>
      </c>
      <c r="AW123" s="12" t="s">
        <v>35</v>
      </c>
      <c r="AX123" s="12" t="s">
        <v>71</v>
      </c>
      <c r="AY123" s="268" t="s">
        <v>126</v>
      </c>
    </row>
    <row r="124" s="12" customFormat="1">
      <c r="B124" s="258"/>
      <c r="C124" s="259"/>
      <c r="D124" s="249" t="s">
        <v>252</v>
      </c>
      <c r="E124" s="260" t="s">
        <v>21</v>
      </c>
      <c r="F124" s="261" t="s">
        <v>306</v>
      </c>
      <c r="G124" s="259"/>
      <c r="H124" s="262">
        <v>2.262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252</v>
      </c>
      <c r="AU124" s="268" t="s">
        <v>81</v>
      </c>
      <c r="AV124" s="12" t="s">
        <v>81</v>
      </c>
      <c r="AW124" s="12" t="s">
        <v>35</v>
      </c>
      <c r="AX124" s="12" t="s">
        <v>71</v>
      </c>
      <c r="AY124" s="268" t="s">
        <v>126</v>
      </c>
    </row>
    <row r="125" s="12" customFormat="1">
      <c r="B125" s="258"/>
      <c r="C125" s="259"/>
      <c r="D125" s="249" t="s">
        <v>252</v>
      </c>
      <c r="E125" s="260" t="s">
        <v>21</v>
      </c>
      <c r="F125" s="261" t="s">
        <v>307</v>
      </c>
      <c r="G125" s="259"/>
      <c r="H125" s="262">
        <v>87.099999999999994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AT125" s="268" t="s">
        <v>252</v>
      </c>
      <c r="AU125" s="268" t="s">
        <v>81</v>
      </c>
      <c r="AV125" s="12" t="s">
        <v>81</v>
      </c>
      <c r="AW125" s="12" t="s">
        <v>35</v>
      </c>
      <c r="AX125" s="12" t="s">
        <v>71</v>
      </c>
      <c r="AY125" s="268" t="s">
        <v>126</v>
      </c>
    </row>
    <row r="126" s="12" customFormat="1">
      <c r="B126" s="258"/>
      <c r="C126" s="259"/>
      <c r="D126" s="249" t="s">
        <v>252</v>
      </c>
      <c r="E126" s="260" t="s">
        <v>21</v>
      </c>
      <c r="F126" s="261" t="s">
        <v>308</v>
      </c>
      <c r="G126" s="259"/>
      <c r="H126" s="262">
        <v>113.09999999999999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252</v>
      </c>
      <c r="AU126" s="268" t="s">
        <v>81</v>
      </c>
      <c r="AV126" s="12" t="s">
        <v>81</v>
      </c>
      <c r="AW126" s="12" t="s">
        <v>35</v>
      </c>
      <c r="AX126" s="12" t="s">
        <v>71</v>
      </c>
      <c r="AY126" s="268" t="s">
        <v>126</v>
      </c>
    </row>
    <row r="127" s="13" customFormat="1">
      <c r="B127" s="269"/>
      <c r="C127" s="270"/>
      <c r="D127" s="249" t="s">
        <v>252</v>
      </c>
      <c r="E127" s="271" t="s">
        <v>215</v>
      </c>
      <c r="F127" s="272" t="s">
        <v>284</v>
      </c>
      <c r="G127" s="270"/>
      <c r="H127" s="273">
        <v>337.67000000000002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AT127" s="279" t="s">
        <v>252</v>
      </c>
      <c r="AU127" s="279" t="s">
        <v>81</v>
      </c>
      <c r="AV127" s="13" t="s">
        <v>132</v>
      </c>
      <c r="AW127" s="13" t="s">
        <v>35</v>
      </c>
      <c r="AX127" s="13" t="s">
        <v>79</v>
      </c>
      <c r="AY127" s="279" t="s">
        <v>126</v>
      </c>
    </row>
    <row r="128" s="1" customFormat="1" ht="38.25" customHeight="1">
      <c r="B128" s="45"/>
      <c r="C128" s="238" t="s">
        <v>168</v>
      </c>
      <c r="D128" s="238" t="s">
        <v>246</v>
      </c>
      <c r="E128" s="239" t="s">
        <v>309</v>
      </c>
      <c r="F128" s="240" t="s">
        <v>310</v>
      </c>
      <c r="G128" s="241" t="s">
        <v>207</v>
      </c>
      <c r="H128" s="242">
        <v>337.67000000000002</v>
      </c>
      <c r="I128" s="243"/>
      <c r="J128" s="244">
        <f>ROUND(I128*H128,2)</f>
        <v>0</v>
      </c>
      <c r="K128" s="240" t="s">
        <v>250</v>
      </c>
      <c r="L128" s="71"/>
      <c r="M128" s="245" t="s">
        <v>21</v>
      </c>
      <c r="N128" s="246" t="s">
        <v>42</v>
      </c>
      <c r="O128" s="46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3" t="s">
        <v>132</v>
      </c>
      <c r="AT128" s="23" t="s">
        <v>246</v>
      </c>
      <c r="AU128" s="23" t="s">
        <v>81</v>
      </c>
      <c r="AY128" s="23" t="s">
        <v>126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132</v>
      </c>
      <c r="BM128" s="23" t="s">
        <v>311</v>
      </c>
    </row>
    <row r="129" s="12" customFormat="1">
      <c r="B129" s="258"/>
      <c r="C129" s="259"/>
      <c r="D129" s="249" t="s">
        <v>252</v>
      </c>
      <c r="E129" s="260" t="s">
        <v>21</v>
      </c>
      <c r="F129" s="261" t="s">
        <v>215</v>
      </c>
      <c r="G129" s="259"/>
      <c r="H129" s="262">
        <v>337.67000000000002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252</v>
      </c>
      <c r="AU129" s="268" t="s">
        <v>81</v>
      </c>
      <c r="AV129" s="12" t="s">
        <v>81</v>
      </c>
      <c r="AW129" s="12" t="s">
        <v>35</v>
      </c>
      <c r="AX129" s="12" t="s">
        <v>79</v>
      </c>
      <c r="AY129" s="268" t="s">
        <v>126</v>
      </c>
    </row>
    <row r="130" s="1" customFormat="1" ht="25.5" customHeight="1">
      <c r="B130" s="45"/>
      <c r="C130" s="238" t="s">
        <v>172</v>
      </c>
      <c r="D130" s="238" t="s">
        <v>246</v>
      </c>
      <c r="E130" s="239" t="s">
        <v>312</v>
      </c>
      <c r="F130" s="240" t="s">
        <v>313</v>
      </c>
      <c r="G130" s="241" t="s">
        <v>207</v>
      </c>
      <c r="H130" s="242">
        <v>8.6999999999999993</v>
      </c>
      <c r="I130" s="243"/>
      <c r="J130" s="244">
        <f>ROUND(I130*H130,2)</f>
        <v>0</v>
      </c>
      <c r="K130" s="240" t="s">
        <v>250</v>
      </c>
      <c r="L130" s="71"/>
      <c r="M130" s="245" t="s">
        <v>21</v>
      </c>
      <c r="N130" s="246" t="s">
        <v>42</v>
      </c>
      <c r="O130" s="46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" t="s">
        <v>132</v>
      </c>
      <c r="AT130" s="23" t="s">
        <v>246</v>
      </c>
      <c r="AU130" s="23" t="s">
        <v>81</v>
      </c>
      <c r="AY130" s="23" t="s">
        <v>126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3" t="s">
        <v>79</v>
      </c>
      <c r="BK130" s="232">
        <f>ROUND(I130*H130,2)</f>
        <v>0</v>
      </c>
      <c r="BL130" s="23" t="s">
        <v>132</v>
      </c>
      <c r="BM130" s="23" t="s">
        <v>314</v>
      </c>
    </row>
    <row r="131" s="11" customFormat="1">
      <c r="B131" s="247"/>
      <c r="C131" s="248"/>
      <c r="D131" s="249" t="s">
        <v>252</v>
      </c>
      <c r="E131" s="250" t="s">
        <v>21</v>
      </c>
      <c r="F131" s="251" t="s">
        <v>315</v>
      </c>
      <c r="G131" s="248"/>
      <c r="H131" s="250" t="s">
        <v>21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252</v>
      </c>
      <c r="AU131" s="257" t="s">
        <v>81</v>
      </c>
      <c r="AV131" s="11" t="s">
        <v>79</v>
      </c>
      <c r="AW131" s="11" t="s">
        <v>35</v>
      </c>
      <c r="AX131" s="11" t="s">
        <v>71</v>
      </c>
      <c r="AY131" s="257" t="s">
        <v>126</v>
      </c>
    </row>
    <row r="132" s="11" customFormat="1">
      <c r="B132" s="247"/>
      <c r="C132" s="248"/>
      <c r="D132" s="249" t="s">
        <v>252</v>
      </c>
      <c r="E132" s="250" t="s">
        <v>21</v>
      </c>
      <c r="F132" s="251" t="s">
        <v>316</v>
      </c>
      <c r="G132" s="248"/>
      <c r="H132" s="250" t="s">
        <v>21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252</v>
      </c>
      <c r="AU132" s="257" t="s">
        <v>81</v>
      </c>
      <c r="AV132" s="11" t="s">
        <v>79</v>
      </c>
      <c r="AW132" s="11" t="s">
        <v>35</v>
      </c>
      <c r="AX132" s="11" t="s">
        <v>71</v>
      </c>
      <c r="AY132" s="257" t="s">
        <v>126</v>
      </c>
    </row>
    <row r="133" s="12" customFormat="1">
      <c r="B133" s="258"/>
      <c r="C133" s="259"/>
      <c r="D133" s="249" t="s">
        <v>252</v>
      </c>
      <c r="E133" s="260" t="s">
        <v>217</v>
      </c>
      <c r="F133" s="261" t="s">
        <v>317</v>
      </c>
      <c r="G133" s="259"/>
      <c r="H133" s="262">
        <v>8.6999999999999993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AT133" s="268" t="s">
        <v>252</v>
      </c>
      <c r="AU133" s="268" t="s">
        <v>81</v>
      </c>
      <c r="AV133" s="12" t="s">
        <v>81</v>
      </c>
      <c r="AW133" s="12" t="s">
        <v>35</v>
      </c>
      <c r="AX133" s="12" t="s">
        <v>79</v>
      </c>
      <c r="AY133" s="268" t="s">
        <v>126</v>
      </c>
    </row>
    <row r="134" s="1" customFormat="1" ht="38.25" customHeight="1">
      <c r="B134" s="45"/>
      <c r="C134" s="238" t="s">
        <v>176</v>
      </c>
      <c r="D134" s="238" t="s">
        <v>246</v>
      </c>
      <c r="E134" s="239" t="s">
        <v>318</v>
      </c>
      <c r="F134" s="240" t="s">
        <v>319</v>
      </c>
      <c r="G134" s="241" t="s">
        <v>207</v>
      </c>
      <c r="H134" s="242">
        <v>8.6999999999999993</v>
      </c>
      <c r="I134" s="243"/>
      <c r="J134" s="244">
        <f>ROUND(I134*H134,2)</f>
        <v>0</v>
      </c>
      <c r="K134" s="240" t="s">
        <v>250</v>
      </c>
      <c r="L134" s="71"/>
      <c r="M134" s="245" t="s">
        <v>21</v>
      </c>
      <c r="N134" s="246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132</v>
      </c>
      <c r="AT134" s="23" t="s">
        <v>246</v>
      </c>
      <c r="AU134" s="23" t="s">
        <v>81</v>
      </c>
      <c r="AY134" s="23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132</v>
      </c>
      <c r="BM134" s="23" t="s">
        <v>320</v>
      </c>
    </row>
    <row r="135" s="12" customFormat="1">
      <c r="B135" s="258"/>
      <c r="C135" s="259"/>
      <c r="D135" s="249" t="s">
        <v>252</v>
      </c>
      <c r="E135" s="260" t="s">
        <v>21</v>
      </c>
      <c r="F135" s="261" t="s">
        <v>217</v>
      </c>
      <c r="G135" s="259"/>
      <c r="H135" s="262">
        <v>8.6999999999999993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252</v>
      </c>
      <c r="AU135" s="268" t="s">
        <v>81</v>
      </c>
      <c r="AV135" s="12" t="s">
        <v>81</v>
      </c>
      <c r="AW135" s="12" t="s">
        <v>35</v>
      </c>
      <c r="AX135" s="12" t="s">
        <v>79</v>
      </c>
      <c r="AY135" s="268" t="s">
        <v>126</v>
      </c>
    </row>
    <row r="136" s="1" customFormat="1" ht="38.25" customHeight="1">
      <c r="B136" s="45"/>
      <c r="C136" s="238" t="s">
        <v>10</v>
      </c>
      <c r="D136" s="238" t="s">
        <v>246</v>
      </c>
      <c r="E136" s="239" t="s">
        <v>321</v>
      </c>
      <c r="F136" s="240" t="s">
        <v>322</v>
      </c>
      <c r="G136" s="241" t="s">
        <v>207</v>
      </c>
      <c r="H136" s="242">
        <v>424.67000000000002</v>
      </c>
      <c r="I136" s="243"/>
      <c r="J136" s="244">
        <f>ROUND(I136*H136,2)</f>
        <v>0</v>
      </c>
      <c r="K136" s="240" t="s">
        <v>250</v>
      </c>
      <c r="L136" s="71"/>
      <c r="M136" s="245" t="s">
        <v>21</v>
      </c>
      <c r="N136" s="246" t="s">
        <v>42</v>
      </c>
      <c r="O136" s="46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3" t="s">
        <v>132</v>
      </c>
      <c r="AT136" s="23" t="s">
        <v>246</v>
      </c>
      <c r="AU136" s="23" t="s">
        <v>81</v>
      </c>
      <c r="AY136" s="23" t="s">
        <v>126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3" t="s">
        <v>79</v>
      </c>
      <c r="BK136" s="232">
        <f>ROUND(I136*H136,2)</f>
        <v>0</v>
      </c>
      <c r="BL136" s="23" t="s">
        <v>132</v>
      </c>
      <c r="BM136" s="23" t="s">
        <v>323</v>
      </c>
    </row>
    <row r="137" s="12" customFormat="1">
      <c r="B137" s="258"/>
      <c r="C137" s="259"/>
      <c r="D137" s="249" t="s">
        <v>252</v>
      </c>
      <c r="E137" s="260" t="s">
        <v>21</v>
      </c>
      <c r="F137" s="261" t="s">
        <v>215</v>
      </c>
      <c r="G137" s="259"/>
      <c r="H137" s="262">
        <v>337.67000000000002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AT137" s="268" t="s">
        <v>252</v>
      </c>
      <c r="AU137" s="268" t="s">
        <v>81</v>
      </c>
      <c r="AV137" s="12" t="s">
        <v>81</v>
      </c>
      <c r="AW137" s="12" t="s">
        <v>35</v>
      </c>
      <c r="AX137" s="12" t="s">
        <v>71</v>
      </c>
      <c r="AY137" s="268" t="s">
        <v>126</v>
      </c>
    </row>
    <row r="138" s="12" customFormat="1">
      <c r="B138" s="258"/>
      <c r="C138" s="259"/>
      <c r="D138" s="249" t="s">
        <v>252</v>
      </c>
      <c r="E138" s="260" t="s">
        <v>21</v>
      </c>
      <c r="F138" s="261" t="s">
        <v>217</v>
      </c>
      <c r="G138" s="259"/>
      <c r="H138" s="262">
        <v>8.6999999999999993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AT138" s="268" t="s">
        <v>252</v>
      </c>
      <c r="AU138" s="268" t="s">
        <v>81</v>
      </c>
      <c r="AV138" s="12" t="s">
        <v>81</v>
      </c>
      <c r="AW138" s="12" t="s">
        <v>35</v>
      </c>
      <c r="AX138" s="12" t="s">
        <v>71</v>
      </c>
      <c r="AY138" s="268" t="s">
        <v>126</v>
      </c>
    </row>
    <row r="139" s="12" customFormat="1">
      <c r="B139" s="258"/>
      <c r="C139" s="259"/>
      <c r="D139" s="249" t="s">
        <v>252</v>
      </c>
      <c r="E139" s="260" t="s">
        <v>21</v>
      </c>
      <c r="F139" s="261" t="s">
        <v>206</v>
      </c>
      <c r="G139" s="259"/>
      <c r="H139" s="262">
        <v>87.299999999999997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252</v>
      </c>
      <c r="AU139" s="268" t="s">
        <v>81</v>
      </c>
      <c r="AV139" s="12" t="s">
        <v>81</v>
      </c>
      <c r="AW139" s="12" t="s">
        <v>35</v>
      </c>
      <c r="AX139" s="12" t="s">
        <v>71</v>
      </c>
      <c r="AY139" s="268" t="s">
        <v>126</v>
      </c>
    </row>
    <row r="140" s="12" customFormat="1">
      <c r="B140" s="258"/>
      <c r="C140" s="259"/>
      <c r="D140" s="249" t="s">
        <v>252</v>
      </c>
      <c r="E140" s="260" t="s">
        <v>21</v>
      </c>
      <c r="F140" s="261" t="s">
        <v>324</v>
      </c>
      <c r="G140" s="259"/>
      <c r="H140" s="262">
        <v>-9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252</v>
      </c>
      <c r="AU140" s="268" t="s">
        <v>81</v>
      </c>
      <c r="AV140" s="12" t="s">
        <v>81</v>
      </c>
      <c r="AW140" s="12" t="s">
        <v>35</v>
      </c>
      <c r="AX140" s="12" t="s">
        <v>71</v>
      </c>
      <c r="AY140" s="268" t="s">
        <v>126</v>
      </c>
    </row>
    <row r="141" s="13" customFormat="1">
      <c r="B141" s="269"/>
      <c r="C141" s="270"/>
      <c r="D141" s="249" t="s">
        <v>252</v>
      </c>
      <c r="E141" s="271" t="s">
        <v>220</v>
      </c>
      <c r="F141" s="272" t="s">
        <v>284</v>
      </c>
      <c r="G141" s="270"/>
      <c r="H141" s="273">
        <v>424.67000000000002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AT141" s="279" t="s">
        <v>252</v>
      </c>
      <c r="AU141" s="279" t="s">
        <v>81</v>
      </c>
      <c r="AV141" s="13" t="s">
        <v>132</v>
      </c>
      <c r="AW141" s="13" t="s">
        <v>35</v>
      </c>
      <c r="AX141" s="13" t="s">
        <v>79</v>
      </c>
      <c r="AY141" s="279" t="s">
        <v>126</v>
      </c>
    </row>
    <row r="142" s="1" customFormat="1" ht="51" customHeight="1">
      <c r="B142" s="45"/>
      <c r="C142" s="238" t="s">
        <v>183</v>
      </c>
      <c r="D142" s="238" t="s">
        <v>246</v>
      </c>
      <c r="E142" s="239" t="s">
        <v>325</v>
      </c>
      <c r="F142" s="240" t="s">
        <v>326</v>
      </c>
      <c r="G142" s="241" t="s">
        <v>207</v>
      </c>
      <c r="H142" s="242">
        <v>6370.0500000000002</v>
      </c>
      <c r="I142" s="243"/>
      <c r="J142" s="244">
        <f>ROUND(I142*H142,2)</f>
        <v>0</v>
      </c>
      <c r="K142" s="240" t="s">
        <v>257</v>
      </c>
      <c r="L142" s="71"/>
      <c r="M142" s="245" t="s">
        <v>21</v>
      </c>
      <c r="N142" s="246" t="s">
        <v>42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132</v>
      </c>
      <c r="AT142" s="23" t="s">
        <v>246</v>
      </c>
      <c r="AU142" s="23" t="s">
        <v>81</v>
      </c>
      <c r="AY142" s="23" t="s">
        <v>126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132</v>
      </c>
      <c r="BM142" s="23" t="s">
        <v>327</v>
      </c>
    </row>
    <row r="143" s="12" customFormat="1">
      <c r="B143" s="258"/>
      <c r="C143" s="259"/>
      <c r="D143" s="249" t="s">
        <v>252</v>
      </c>
      <c r="E143" s="260" t="s">
        <v>21</v>
      </c>
      <c r="F143" s="261" t="s">
        <v>328</v>
      </c>
      <c r="G143" s="259"/>
      <c r="H143" s="262">
        <v>6370.0500000000002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252</v>
      </c>
      <c r="AU143" s="268" t="s">
        <v>81</v>
      </c>
      <c r="AV143" s="12" t="s">
        <v>81</v>
      </c>
      <c r="AW143" s="12" t="s">
        <v>35</v>
      </c>
      <c r="AX143" s="12" t="s">
        <v>79</v>
      </c>
      <c r="AY143" s="268" t="s">
        <v>126</v>
      </c>
    </row>
    <row r="144" s="1" customFormat="1" ht="25.5" customHeight="1">
      <c r="B144" s="45"/>
      <c r="C144" s="238" t="s">
        <v>187</v>
      </c>
      <c r="D144" s="238" t="s">
        <v>246</v>
      </c>
      <c r="E144" s="239" t="s">
        <v>329</v>
      </c>
      <c r="F144" s="240" t="s">
        <v>330</v>
      </c>
      <c r="G144" s="241" t="s">
        <v>207</v>
      </c>
      <c r="H144" s="242">
        <v>424.67000000000002</v>
      </c>
      <c r="I144" s="243"/>
      <c r="J144" s="244">
        <f>ROUND(I144*H144,2)</f>
        <v>0</v>
      </c>
      <c r="K144" s="240" t="s">
        <v>250</v>
      </c>
      <c r="L144" s="71"/>
      <c r="M144" s="245" t="s">
        <v>21</v>
      </c>
      <c r="N144" s="246" t="s">
        <v>42</v>
      </c>
      <c r="O144" s="46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3" t="s">
        <v>132</v>
      </c>
      <c r="AT144" s="23" t="s">
        <v>246</v>
      </c>
      <c r="AU144" s="23" t="s">
        <v>81</v>
      </c>
      <c r="AY144" s="23" t="s">
        <v>126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3" t="s">
        <v>79</v>
      </c>
      <c r="BK144" s="232">
        <f>ROUND(I144*H144,2)</f>
        <v>0</v>
      </c>
      <c r="BL144" s="23" t="s">
        <v>132</v>
      </c>
      <c r="BM144" s="23" t="s">
        <v>331</v>
      </c>
    </row>
    <row r="145" s="12" customFormat="1">
      <c r="B145" s="258"/>
      <c r="C145" s="259"/>
      <c r="D145" s="249" t="s">
        <v>252</v>
      </c>
      <c r="E145" s="260" t="s">
        <v>21</v>
      </c>
      <c r="F145" s="261" t="s">
        <v>220</v>
      </c>
      <c r="G145" s="259"/>
      <c r="H145" s="262">
        <v>424.67000000000002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AT145" s="268" t="s">
        <v>252</v>
      </c>
      <c r="AU145" s="268" t="s">
        <v>81</v>
      </c>
      <c r="AV145" s="12" t="s">
        <v>81</v>
      </c>
      <c r="AW145" s="12" t="s">
        <v>35</v>
      </c>
      <c r="AX145" s="12" t="s">
        <v>79</v>
      </c>
      <c r="AY145" s="268" t="s">
        <v>126</v>
      </c>
    </row>
    <row r="146" s="1" customFormat="1" ht="16.5" customHeight="1">
      <c r="B146" s="45"/>
      <c r="C146" s="238" t="s">
        <v>191</v>
      </c>
      <c r="D146" s="238" t="s">
        <v>246</v>
      </c>
      <c r="E146" s="239" t="s">
        <v>332</v>
      </c>
      <c r="F146" s="240" t="s">
        <v>333</v>
      </c>
      <c r="G146" s="241" t="s">
        <v>207</v>
      </c>
      <c r="H146" s="242">
        <v>424.67000000000002</v>
      </c>
      <c r="I146" s="243"/>
      <c r="J146" s="244">
        <f>ROUND(I146*H146,2)</f>
        <v>0</v>
      </c>
      <c r="K146" s="240" t="s">
        <v>250</v>
      </c>
      <c r="L146" s="71"/>
      <c r="M146" s="245" t="s">
        <v>21</v>
      </c>
      <c r="N146" s="246" t="s">
        <v>42</v>
      </c>
      <c r="O146" s="46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" t="s">
        <v>132</v>
      </c>
      <c r="AT146" s="23" t="s">
        <v>246</v>
      </c>
      <c r="AU146" s="23" t="s">
        <v>81</v>
      </c>
      <c r="AY146" s="23" t="s">
        <v>126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132</v>
      </c>
      <c r="BM146" s="23" t="s">
        <v>334</v>
      </c>
    </row>
    <row r="147" s="12" customFormat="1">
      <c r="B147" s="258"/>
      <c r="C147" s="259"/>
      <c r="D147" s="249" t="s">
        <v>252</v>
      </c>
      <c r="E147" s="260" t="s">
        <v>21</v>
      </c>
      <c r="F147" s="261" t="s">
        <v>220</v>
      </c>
      <c r="G147" s="259"/>
      <c r="H147" s="262">
        <v>424.67000000000002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252</v>
      </c>
      <c r="AU147" s="268" t="s">
        <v>81</v>
      </c>
      <c r="AV147" s="12" t="s">
        <v>81</v>
      </c>
      <c r="AW147" s="12" t="s">
        <v>35</v>
      </c>
      <c r="AX147" s="12" t="s">
        <v>79</v>
      </c>
      <c r="AY147" s="268" t="s">
        <v>126</v>
      </c>
    </row>
    <row r="148" s="1" customFormat="1" ht="16.5" customHeight="1">
      <c r="B148" s="45"/>
      <c r="C148" s="238" t="s">
        <v>195</v>
      </c>
      <c r="D148" s="238" t="s">
        <v>246</v>
      </c>
      <c r="E148" s="239" t="s">
        <v>335</v>
      </c>
      <c r="F148" s="240" t="s">
        <v>336</v>
      </c>
      <c r="G148" s="241" t="s">
        <v>337</v>
      </c>
      <c r="H148" s="242">
        <v>721.93899999999996</v>
      </c>
      <c r="I148" s="243"/>
      <c r="J148" s="244">
        <f>ROUND(I148*H148,2)</f>
        <v>0</v>
      </c>
      <c r="K148" s="240" t="s">
        <v>250</v>
      </c>
      <c r="L148" s="71"/>
      <c r="M148" s="245" t="s">
        <v>21</v>
      </c>
      <c r="N148" s="246" t="s">
        <v>42</v>
      </c>
      <c r="O148" s="46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3" t="s">
        <v>132</v>
      </c>
      <c r="AT148" s="23" t="s">
        <v>246</v>
      </c>
      <c r="AU148" s="23" t="s">
        <v>81</v>
      </c>
      <c r="AY148" s="23" t="s">
        <v>126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132</v>
      </c>
      <c r="BM148" s="23" t="s">
        <v>338</v>
      </c>
    </row>
    <row r="149" s="12" customFormat="1">
      <c r="B149" s="258"/>
      <c r="C149" s="259"/>
      <c r="D149" s="249" t="s">
        <v>252</v>
      </c>
      <c r="E149" s="260" t="s">
        <v>21</v>
      </c>
      <c r="F149" s="261" t="s">
        <v>339</v>
      </c>
      <c r="G149" s="259"/>
      <c r="H149" s="262">
        <v>721.93899999999996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252</v>
      </c>
      <c r="AU149" s="268" t="s">
        <v>81</v>
      </c>
      <c r="AV149" s="12" t="s">
        <v>81</v>
      </c>
      <c r="AW149" s="12" t="s">
        <v>35</v>
      </c>
      <c r="AX149" s="12" t="s">
        <v>79</v>
      </c>
      <c r="AY149" s="268" t="s">
        <v>126</v>
      </c>
    </row>
    <row r="150" s="1" customFormat="1" ht="25.5" customHeight="1">
      <c r="B150" s="45"/>
      <c r="C150" s="238" t="s">
        <v>199</v>
      </c>
      <c r="D150" s="238" t="s">
        <v>246</v>
      </c>
      <c r="E150" s="239" t="s">
        <v>340</v>
      </c>
      <c r="F150" s="240" t="s">
        <v>341</v>
      </c>
      <c r="G150" s="241" t="s">
        <v>207</v>
      </c>
      <c r="H150" s="242">
        <v>8.6999999999999993</v>
      </c>
      <c r="I150" s="243"/>
      <c r="J150" s="244">
        <f>ROUND(I150*H150,2)</f>
        <v>0</v>
      </c>
      <c r="K150" s="240" t="s">
        <v>250</v>
      </c>
      <c r="L150" s="71"/>
      <c r="M150" s="245" t="s">
        <v>21</v>
      </c>
      <c r="N150" s="246" t="s">
        <v>42</v>
      </c>
      <c r="O150" s="46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" t="s">
        <v>132</v>
      </c>
      <c r="AT150" s="23" t="s">
        <v>246</v>
      </c>
      <c r="AU150" s="23" t="s">
        <v>81</v>
      </c>
      <c r="AY150" s="23" t="s">
        <v>126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3" t="s">
        <v>79</v>
      </c>
      <c r="BK150" s="232">
        <f>ROUND(I150*H150,2)</f>
        <v>0</v>
      </c>
      <c r="BL150" s="23" t="s">
        <v>132</v>
      </c>
      <c r="BM150" s="23" t="s">
        <v>342</v>
      </c>
    </row>
    <row r="151" s="12" customFormat="1">
      <c r="B151" s="258"/>
      <c r="C151" s="259"/>
      <c r="D151" s="249" t="s">
        <v>252</v>
      </c>
      <c r="E151" s="260" t="s">
        <v>21</v>
      </c>
      <c r="F151" s="261" t="s">
        <v>217</v>
      </c>
      <c r="G151" s="259"/>
      <c r="H151" s="262">
        <v>8.6999999999999993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252</v>
      </c>
      <c r="AU151" s="268" t="s">
        <v>81</v>
      </c>
      <c r="AV151" s="12" t="s">
        <v>81</v>
      </c>
      <c r="AW151" s="12" t="s">
        <v>35</v>
      </c>
      <c r="AX151" s="12" t="s">
        <v>79</v>
      </c>
      <c r="AY151" s="268" t="s">
        <v>126</v>
      </c>
    </row>
    <row r="152" s="1" customFormat="1" ht="16.5" customHeight="1">
      <c r="B152" s="45"/>
      <c r="C152" s="220" t="s">
        <v>9</v>
      </c>
      <c r="D152" s="220" t="s">
        <v>128</v>
      </c>
      <c r="E152" s="221" t="s">
        <v>343</v>
      </c>
      <c r="F152" s="222" t="s">
        <v>344</v>
      </c>
      <c r="G152" s="223" t="s">
        <v>337</v>
      </c>
      <c r="H152" s="224">
        <v>16.530000000000001</v>
      </c>
      <c r="I152" s="225"/>
      <c r="J152" s="226">
        <f>ROUND(I152*H152,2)</f>
        <v>0</v>
      </c>
      <c r="K152" s="222" t="s">
        <v>250</v>
      </c>
      <c r="L152" s="227"/>
      <c r="M152" s="228" t="s">
        <v>21</v>
      </c>
      <c r="N152" s="229" t="s">
        <v>42</v>
      </c>
      <c r="O152" s="46"/>
      <c r="P152" s="230">
        <f>O152*H152</f>
        <v>0</v>
      </c>
      <c r="Q152" s="230">
        <v>1</v>
      </c>
      <c r="R152" s="230">
        <f>Q152*H152</f>
        <v>16.530000000000001</v>
      </c>
      <c r="S152" s="230">
        <v>0</v>
      </c>
      <c r="T152" s="231">
        <f>S152*H152</f>
        <v>0</v>
      </c>
      <c r="AR152" s="23" t="s">
        <v>131</v>
      </c>
      <c r="AT152" s="23" t="s">
        <v>128</v>
      </c>
      <c r="AU152" s="23" t="s">
        <v>81</v>
      </c>
      <c r="AY152" s="23" t="s">
        <v>126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3" t="s">
        <v>79</v>
      </c>
      <c r="BK152" s="232">
        <f>ROUND(I152*H152,2)</f>
        <v>0</v>
      </c>
      <c r="BL152" s="23" t="s">
        <v>132</v>
      </c>
      <c r="BM152" s="23" t="s">
        <v>345</v>
      </c>
    </row>
    <row r="153" s="12" customFormat="1">
      <c r="B153" s="258"/>
      <c r="C153" s="259"/>
      <c r="D153" s="249" t="s">
        <v>252</v>
      </c>
      <c r="E153" s="260" t="s">
        <v>21</v>
      </c>
      <c r="F153" s="261" t="s">
        <v>346</v>
      </c>
      <c r="G153" s="259"/>
      <c r="H153" s="262">
        <v>16.530000000000001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AT153" s="268" t="s">
        <v>252</v>
      </c>
      <c r="AU153" s="268" t="s">
        <v>81</v>
      </c>
      <c r="AV153" s="12" t="s">
        <v>81</v>
      </c>
      <c r="AW153" s="12" t="s">
        <v>35</v>
      </c>
      <c r="AX153" s="12" t="s">
        <v>79</v>
      </c>
      <c r="AY153" s="268" t="s">
        <v>126</v>
      </c>
    </row>
    <row r="154" s="1" customFormat="1" ht="25.5" customHeight="1">
      <c r="B154" s="45"/>
      <c r="C154" s="238" t="s">
        <v>347</v>
      </c>
      <c r="D154" s="238" t="s">
        <v>246</v>
      </c>
      <c r="E154" s="239" t="s">
        <v>348</v>
      </c>
      <c r="F154" s="240" t="s">
        <v>349</v>
      </c>
      <c r="G154" s="241" t="s">
        <v>204</v>
      </c>
      <c r="H154" s="242">
        <v>60</v>
      </c>
      <c r="I154" s="243"/>
      <c r="J154" s="244">
        <f>ROUND(I154*H154,2)</f>
        <v>0</v>
      </c>
      <c r="K154" s="240" t="s">
        <v>250</v>
      </c>
      <c r="L154" s="71"/>
      <c r="M154" s="245" t="s">
        <v>21</v>
      </c>
      <c r="N154" s="246" t="s">
        <v>42</v>
      </c>
      <c r="O154" s="46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3" t="s">
        <v>132</v>
      </c>
      <c r="AT154" s="23" t="s">
        <v>246</v>
      </c>
      <c r="AU154" s="23" t="s">
        <v>81</v>
      </c>
      <c r="AY154" s="23" t="s">
        <v>126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132</v>
      </c>
      <c r="BM154" s="23" t="s">
        <v>350</v>
      </c>
    </row>
    <row r="155" s="11" customFormat="1">
      <c r="B155" s="247"/>
      <c r="C155" s="248"/>
      <c r="D155" s="249" t="s">
        <v>252</v>
      </c>
      <c r="E155" s="250" t="s">
        <v>21</v>
      </c>
      <c r="F155" s="251" t="s">
        <v>253</v>
      </c>
      <c r="G155" s="248"/>
      <c r="H155" s="250" t="s">
        <v>21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252</v>
      </c>
      <c r="AU155" s="257" t="s">
        <v>81</v>
      </c>
      <c r="AV155" s="11" t="s">
        <v>79</v>
      </c>
      <c r="AW155" s="11" t="s">
        <v>35</v>
      </c>
      <c r="AX155" s="11" t="s">
        <v>71</v>
      </c>
      <c r="AY155" s="257" t="s">
        <v>126</v>
      </c>
    </row>
    <row r="156" s="12" customFormat="1">
      <c r="B156" s="258"/>
      <c r="C156" s="259"/>
      <c r="D156" s="249" t="s">
        <v>252</v>
      </c>
      <c r="E156" s="260" t="s">
        <v>203</v>
      </c>
      <c r="F156" s="261" t="s">
        <v>205</v>
      </c>
      <c r="G156" s="259"/>
      <c r="H156" s="262">
        <v>60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252</v>
      </c>
      <c r="AU156" s="268" t="s">
        <v>81</v>
      </c>
      <c r="AV156" s="12" t="s">
        <v>81</v>
      </c>
      <c r="AW156" s="12" t="s">
        <v>35</v>
      </c>
      <c r="AX156" s="12" t="s">
        <v>79</v>
      </c>
      <c r="AY156" s="268" t="s">
        <v>126</v>
      </c>
    </row>
    <row r="157" s="1" customFormat="1" ht="16.5" customHeight="1">
      <c r="B157" s="45"/>
      <c r="C157" s="220" t="s">
        <v>351</v>
      </c>
      <c r="D157" s="220" t="s">
        <v>128</v>
      </c>
      <c r="E157" s="221" t="s">
        <v>352</v>
      </c>
      <c r="F157" s="222" t="s">
        <v>353</v>
      </c>
      <c r="G157" s="223" t="s">
        <v>354</v>
      </c>
      <c r="H157" s="224">
        <v>0.048000000000000001</v>
      </c>
      <c r="I157" s="225"/>
      <c r="J157" s="226">
        <f>ROUND(I157*H157,2)</f>
        <v>0</v>
      </c>
      <c r="K157" s="222" t="s">
        <v>257</v>
      </c>
      <c r="L157" s="227"/>
      <c r="M157" s="228" t="s">
        <v>21</v>
      </c>
      <c r="N157" s="229" t="s">
        <v>42</v>
      </c>
      <c r="O157" s="46"/>
      <c r="P157" s="230">
        <f>O157*H157</f>
        <v>0</v>
      </c>
      <c r="Q157" s="230">
        <v>0.001</v>
      </c>
      <c r="R157" s="230">
        <f>Q157*H157</f>
        <v>4.8000000000000001E-05</v>
      </c>
      <c r="S157" s="230">
        <v>0</v>
      </c>
      <c r="T157" s="231">
        <f>S157*H157</f>
        <v>0</v>
      </c>
      <c r="AR157" s="23" t="s">
        <v>131</v>
      </c>
      <c r="AT157" s="23" t="s">
        <v>128</v>
      </c>
      <c r="AU157" s="23" t="s">
        <v>81</v>
      </c>
      <c r="AY157" s="23" t="s">
        <v>126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3" t="s">
        <v>79</v>
      </c>
      <c r="BK157" s="232">
        <f>ROUND(I157*H157,2)</f>
        <v>0</v>
      </c>
      <c r="BL157" s="23" t="s">
        <v>132</v>
      </c>
      <c r="BM157" s="23" t="s">
        <v>355</v>
      </c>
    </row>
    <row r="158" s="12" customFormat="1">
      <c r="B158" s="258"/>
      <c r="C158" s="259"/>
      <c r="D158" s="249" t="s">
        <v>252</v>
      </c>
      <c r="E158" s="260" t="s">
        <v>21</v>
      </c>
      <c r="F158" s="261" t="s">
        <v>356</v>
      </c>
      <c r="G158" s="259"/>
      <c r="H158" s="262">
        <v>0.048000000000000001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AT158" s="268" t="s">
        <v>252</v>
      </c>
      <c r="AU158" s="268" t="s">
        <v>81</v>
      </c>
      <c r="AV158" s="12" t="s">
        <v>81</v>
      </c>
      <c r="AW158" s="12" t="s">
        <v>35</v>
      </c>
      <c r="AX158" s="12" t="s">
        <v>79</v>
      </c>
      <c r="AY158" s="268" t="s">
        <v>126</v>
      </c>
    </row>
    <row r="159" s="1" customFormat="1" ht="25.5" customHeight="1">
      <c r="B159" s="45"/>
      <c r="C159" s="238" t="s">
        <v>357</v>
      </c>
      <c r="D159" s="238" t="s">
        <v>246</v>
      </c>
      <c r="E159" s="239" t="s">
        <v>358</v>
      </c>
      <c r="F159" s="240" t="s">
        <v>359</v>
      </c>
      <c r="G159" s="241" t="s">
        <v>204</v>
      </c>
      <c r="H159" s="242">
        <v>60</v>
      </c>
      <c r="I159" s="243"/>
      <c r="J159" s="244">
        <f>ROUND(I159*H159,2)</f>
        <v>0</v>
      </c>
      <c r="K159" s="240" t="s">
        <v>250</v>
      </c>
      <c r="L159" s="71"/>
      <c r="M159" s="245" t="s">
        <v>21</v>
      </c>
      <c r="N159" s="246" t="s">
        <v>42</v>
      </c>
      <c r="O159" s="46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3" t="s">
        <v>132</v>
      </c>
      <c r="AT159" s="23" t="s">
        <v>246</v>
      </c>
      <c r="AU159" s="23" t="s">
        <v>81</v>
      </c>
      <c r="AY159" s="23" t="s">
        <v>126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3" t="s">
        <v>79</v>
      </c>
      <c r="BK159" s="232">
        <f>ROUND(I159*H159,2)</f>
        <v>0</v>
      </c>
      <c r="BL159" s="23" t="s">
        <v>132</v>
      </c>
      <c r="BM159" s="23" t="s">
        <v>360</v>
      </c>
    </row>
    <row r="160" s="12" customFormat="1">
      <c r="B160" s="258"/>
      <c r="C160" s="259"/>
      <c r="D160" s="249" t="s">
        <v>252</v>
      </c>
      <c r="E160" s="260" t="s">
        <v>21</v>
      </c>
      <c r="F160" s="261" t="s">
        <v>203</v>
      </c>
      <c r="G160" s="259"/>
      <c r="H160" s="262">
        <v>60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252</v>
      </c>
      <c r="AU160" s="268" t="s">
        <v>81</v>
      </c>
      <c r="AV160" s="12" t="s">
        <v>81</v>
      </c>
      <c r="AW160" s="12" t="s">
        <v>35</v>
      </c>
      <c r="AX160" s="12" t="s">
        <v>79</v>
      </c>
      <c r="AY160" s="268" t="s">
        <v>126</v>
      </c>
    </row>
    <row r="161" s="1" customFormat="1" ht="16.5" customHeight="1">
      <c r="B161" s="45"/>
      <c r="C161" s="220" t="s">
        <v>235</v>
      </c>
      <c r="D161" s="220" t="s">
        <v>128</v>
      </c>
      <c r="E161" s="221" t="s">
        <v>361</v>
      </c>
      <c r="F161" s="222" t="s">
        <v>362</v>
      </c>
      <c r="G161" s="223" t="s">
        <v>363</v>
      </c>
      <c r="H161" s="224">
        <v>1.5</v>
      </c>
      <c r="I161" s="225"/>
      <c r="J161" s="226">
        <f>ROUND(I161*H161,2)</f>
        <v>0</v>
      </c>
      <c r="K161" s="222" t="s">
        <v>250</v>
      </c>
      <c r="L161" s="227"/>
      <c r="M161" s="228" t="s">
        <v>21</v>
      </c>
      <c r="N161" s="229" t="s">
        <v>42</v>
      </c>
      <c r="O161" s="46"/>
      <c r="P161" s="230">
        <f>O161*H161</f>
        <v>0</v>
      </c>
      <c r="Q161" s="230">
        <v>0.001</v>
      </c>
      <c r="R161" s="230">
        <f>Q161*H161</f>
        <v>0.0015</v>
      </c>
      <c r="S161" s="230">
        <v>0</v>
      </c>
      <c r="T161" s="231">
        <f>S161*H161</f>
        <v>0</v>
      </c>
      <c r="AR161" s="23" t="s">
        <v>131</v>
      </c>
      <c r="AT161" s="23" t="s">
        <v>128</v>
      </c>
      <c r="AU161" s="23" t="s">
        <v>81</v>
      </c>
      <c r="AY161" s="23" t="s">
        <v>126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132</v>
      </c>
      <c r="BM161" s="23" t="s">
        <v>364</v>
      </c>
    </row>
    <row r="162" s="12" customFormat="1">
      <c r="B162" s="258"/>
      <c r="C162" s="259"/>
      <c r="D162" s="249" t="s">
        <v>252</v>
      </c>
      <c r="E162" s="260" t="s">
        <v>21</v>
      </c>
      <c r="F162" s="261" t="s">
        <v>365</v>
      </c>
      <c r="G162" s="259"/>
      <c r="H162" s="262">
        <v>1.5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AT162" s="268" t="s">
        <v>252</v>
      </c>
      <c r="AU162" s="268" t="s">
        <v>81</v>
      </c>
      <c r="AV162" s="12" t="s">
        <v>81</v>
      </c>
      <c r="AW162" s="12" t="s">
        <v>35</v>
      </c>
      <c r="AX162" s="12" t="s">
        <v>79</v>
      </c>
      <c r="AY162" s="268" t="s">
        <v>126</v>
      </c>
    </row>
    <row r="163" s="1" customFormat="1" ht="25.5" customHeight="1">
      <c r="B163" s="45"/>
      <c r="C163" s="238" t="s">
        <v>366</v>
      </c>
      <c r="D163" s="238" t="s">
        <v>246</v>
      </c>
      <c r="E163" s="239" t="s">
        <v>367</v>
      </c>
      <c r="F163" s="240" t="s">
        <v>368</v>
      </c>
      <c r="G163" s="241" t="s">
        <v>204</v>
      </c>
      <c r="H163" s="242">
        <v>343</v>
      </c>
      <c r="I163" s="243"/>
      <c r="J163" s="244">
        <f>ROUND(I163*H163,2)</f>
        <v>0</v>
      </c>
      <c r="K163" s="240" t="s">
        <v>250</v>
      </c>
      <c r="L163" s="71"/>
      <c r="M163" s="245" t="s">
        <v>21</v>
      </c>
      <c r="N163" s="246" t="s">
        <v>42</v>
      </c>
      <c r="O163" s="46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AR163" s="23" t="s">
        <v>132</v>
      </c>
      <c r="AT163" s="23" t="s">
        <v>246</v>
      </c>
      <c r="AU163" s="23" t="s">
        <v>81</v>
      </c>
      <c r="AY163" s="23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3" t="s">
        <v>79</v>
      </c>
      <c r="BK163" s="232">
        <f>ROUND(I163*H163,2)</f>
        <v>0</v>
      </c>
      <c r="BL163" s="23" t="s">
        <v>132</v>
      </c>
      <c r="BM163" s="23" t="s">
        <v>369</v>
      </c>
    </row>
    <row r="164" s="12" customFormat="1">
      <c r="B164" s="258"/>
      <c r="C164" s="259"/>
      <c r="D164" s="249" t="s">
        <v>252</v>
      </c>
      <c r="E164" s="260" t="s">
        <v>21</v>
      </c>
      <c r="F164" s="261" t="s">
        <v>370</v>
      </c>
      <c r="G164" s="259"/>
      <c r="H164" s="262">
        <v>343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AT164" s="268" t="s">
        <v>252</v>
      </c>
      <c r="AU164" s="268" t="s">
        <v>81</v>
      </c>
      <c r="AV164" s="12" t="s">
        <v>81</v>
      </c>
      <c r="AW164" s="12" t="s">
        <v>35</v>
      </c>
      <c r="AX164" s="12" t="s">
        <v>79</v>
      </c>
      <c r="AY164" s="268" t="s">
        <v>126</v>
      </c>
    </row>
    <row r="165" s="1" customFormat="1" ht="16.5" customHeight="1">
      <c r="B165" s="45"/>
      <c r="C165" s="238" t="s">
        <v>269</v>
      </c>
      <c r="D165" s="238" t="s">
        <v>246</v>
      </c>
      <c r="E165" s="239" t="s">
        <v>371</v>
      </c>
      <c r="F165" s="240" t="s">
        <v>372</v>
      </c>
      <c r="G165" s="241" t="s">
        <v>204</v>
      </c>
      <c r="H165" s="242">
        <v>60</v>
      </c>
      <c r="I165" s="243"/>
      <c r="J165" s="244">
        <f>ROUND(I165*H165,2)</f>
        <v>0</v>
      </c>
      <c r="K165" s="240" t="s">
        <v>250</v>
      </c>
      <c r="L165" s="71"/>
      <c r="M165" s="245" t="s">
        <v>21</v>
      </c>
      <c r="N165" s="246" t="s">
        <v>42</v>
      </c>
      <c r="O165" s="46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3" t="s">
        <v>132</v>
      </c>
      <c r="AT165" s="23" t="s">
        <v>246</v>
      </c>
      <c r="AU165" s="23" t="s">
        <v>81</v>
      </c>
      <c r="AY165" s="23" t="s">
        <v>126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3" t="s">
        <v>79</v>
      </c>
      <c r="BK165" s="232">
        <f>ROUND(I165*H165,2)</f>
        <v>0</v>
      </c>
      <c r="BL165" s="23" t="s">
        <v>132</v>
      </c>
      <c r="BM165" s="23" t="s">
        <v>373</v>
      </c>
    </row>
    <row r="166" s="12" customFormat="1">
      <c r="B166" s="258"/>
      <c r="C166" s="259"/>
      <c r="D166" s="249" t="s">
        <v>252</v>
      </c>
      <c r="E166" s="260" t="s">
        <v>21</v>
      </c>
      <c r="F166" s="261" t="s">
        <v>203</v>
      </c>
      <c r="G166" s="259"/>
      <c r="H166" s="262">
        <v>60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252</v>
      </c>
      <c r="AU166" s="268" t="s">
        <v>81</v>
      </c>
      <c r="AV166" s="12" t="s">
        <v>81</v>
      </c>
      <c r="AW166" s="12" t="s">
        <v>35</v>
      </c>
      <c r="AX166" s="12" t="s">
        <v>79</v>
      </c>
      <c r="AY166" s="268" t="s">
        <v>126</v>
      </c>
    </row>
    <row r="167" s="1" customFormat="1" ht="16.5" customHeight="1">
      <c r="B167" s="45"/>
      <c r="C167" s="238" t="s">
        <v>374</v>
      </c>
      <c r="D167" s="238" t="s">
        <v>246</v>
      </c>
      <c r="E167" s="239" t="s">
        <v>375</v>
      </c>
      <c r="F167" s="240" t="s">
        <v>376</v>
      </c>
      <c r="G167" s="241" t="s">
        <v>204</v>
      </c>
      <c r="H167" s="242">
        <v>60</v>
      </c>
      <c r="I167" s="243"/>
      <c r="J167" s="244">
        <f>ROUND(I167*H167,2)</f>
        <v>0</v>
      </c>
      <c r="K167" s="240" t="s">
        <v>250</v>
      </c>
      <c r="L167" s="71"/>
      <c r="M167" s="245" t="s">
        <v>21</v>
      </c>
      <c r="N167" s="246" t="s">
        <v>42</v>
      </c>
      <c r="O167" s="46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3" t="s">
        <v>132</v>
      </c>
      <c r="AT167" s="23" t="s">
        <v>246</v>
      </c>
      <c r="AU167" s="23" t="s">
        <v>81</v>
      </c>
      <c r="AY167" s="23" t="s">
        <v>126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3" t="s">
        <v>79</v>
      </c>
      <c r="BK167" s="232">
        <f>ROUND(I167*H167,2)</f>
        <v>0</v>
      </c>
      <c r="BL167" s="23" t="s">
        <v>132</v>
      </c>
      <c r="BM167" s="23" t="s">
        <v>377</v>
      </c>
    </row>
    <row r="168" s="12" customFormat="1">
      <c r="B168" s="258"/>
      <c r="C168" s="259"/>
      <c r="D168" s="249" t="s">
        <v>252</v>
      </c>
      <c r="E168" s="260" t="s">
        <v>21</v>
      </c>
      <c r="F168" s="261" t="s">
        <v>203</v>
      </c>
      <c r="G168" s="259"/>
      <c r="H168" s="262">
        <v>60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252</v>
      </c>
      <c r="AU168" s="268" t="s">
        <v>81</v>
      </c>
      <c r="AV168" s="12" t="s">
        <v>81</v>
      </c>
      <c r="AW168" s="12" t="s">
        <v>35</v>
      </c>
      <c r="AX168" s="12" t="s">
        <v>79</v>
      </c>
      <c r="AY168" s="268" t="s">
        <v>126</v>
      </c>
    </row>
    <row r="169" s="1" customFormat="1" ht="16.5" customHeight="1">
      <c r="B169" s="45"/>
      <c r="C169" s="238" t="s">
        <v>224</v>
      </c>
      <c r="D169" s="238" t="s">
        <v>246</v>
      </c>
      <c r="E169" s="239" t="s">
        <v>378</v>
      </c>
      <c r="F169" s="240" t="s">
        <v>379</v>
      </c>
      <c r="G169" s="241" t="s">
        <v>204</v>
      </c>
      <c r="H169" s="242">
        <v>60</v>
      </c>
      <c r="I169" s="243"/>
      <c r="J169" s="244">
        <f>ROUND(I169*H169,2)</f>
        <v>0</v>
      </c>
      <c r="K169" s="240" t="s">
        <v>250</v>
      </c>
      <c r="L169" s="71"/>
      <c r="M169" s="245" t="s">
        <v>21</v>
      </c>
      <c r="N169" s="246" t="s">
        <v>42</v>
      </c>
      <c r="O169" s="46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3" t="s">
        <v>132</v>
      </c>
      <c r="AT169" s="23" t="s">
        <v>246</v>
      </c>
      <c r="AU169" s="23" t="s">
        <v>81</v>
      </c>
      <c r="AY169" s="23" t="s">
        <v>126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3" t="s">
        <v>79</v>
      </c>
      <c r="BK169" s="232">
        <f>ROUND(I169*H169,2)</f>
        <v>0</v>
      </c>
      <c r="BL169" s="23" t="s">
        <v>132</v>
      </c>
      <c r="BM169" s="23" t="s">
        <v>380</v>
      </c>
    </row>
    <row r="170" s="12" customFormat="1">
      <c r="B170" s="258"/>
      <c r="C170" s="259"/>
      <c r="D170" s="249" t="s">
        <v>252</v>
      </c>
      <c r="E170" s="260" t="s">
        <v>21</v>
      </c>
      <c r="F170" s="261" t="s">
        <v>203</v>
      </c>
      <c r="G170" s="259"/>
      <c r="H170" s="262">
        <v>60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252</v>
      </c>
      <c r="AU170" s="268" t="s">
        <v>81</v>
      </c>
      <c r="AV170" s="12" t="s">
        <v>81</v>
      </c>
      <c r="AW170" s="12" t="s">
        <v>35</v>
      </c>
      <c r="AX170" s="12" t="s">
        <v>79</v>
      </c>
      <c r="AY170" s="268" t="s">
        <v>126</v>
      </c>
    </row>
    <row r="171" s="1" customFormat="1" ht="25.5" customHeight="1">
      <c r="B171" s="45"/>
      <c r="C171" s="238" t="s">
        <v>381</v>
      </c>
      <c r="D171" s="238" t="s">
        <v>246</v>
      </c>
      <c r="E171" s="239" t="s">
        <v>382</v>
      </c>
      <c r="F171" s="240" t="s">
        <v>383</v>
      </c>
      <c r="G171" s="241" t="s">
        <v>249</v>
      </c>
      <c r="H171" s="242">
        <v>0.0060000000000000001</v>
      </c>
      <c r="I171" s="243"/>
      <c r="J171" s="244">
        <f>ROUND(I171*H171,2)</f>
        <v>0</v>
      </c>
      <c r="K171" s="240" t="s">
        <v>250</v>
      </c>
      <c r="L171" s="71"/>
      <c r="M171" s="245" t="s">
        <v>21</v>
      </c>
      <c r="N171" s="246" t="s">
        <v>42</v>
      </c>
      <c r="O171" s="46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3" t="s">
        <v>132</v>
      </c>
      <c r="AT171" s="23" t="s">
        <v>246</v>
      </c>
      <c r="AU171" s="23" t="s">
        <v>81</v>
      </c>
      <c r="AY171" s="23" t="s">
        <v>126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132</v>
      </c>
      <c r="BM171" s="23" t="s">
        <v>384</v>
      </c>
    </row>
    <row r="172" s="12" customFormat="1">
      <c r="B172" s="258"/>
      <c r="C172" s="259"/>
      <c r="D172" s="249" t="s">
        <v>252</v>
      </c>
      <c r="E172" s="260" t="s">
        <v>21</v>
      </c>
      <c r="F172" s="261" t="s">
        <v>385</v>
      </c>
      <c r="G172" s="259"/>
      <c r="H172" s="262">
        <v>0.0060000000000000001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252</v>
      </c>
      <c r="AU172" s="268" t="s">
        <v>81</v>
      </c>
      <c r="AV172" s="12" t="s">
        <v>81</v>
      </c>
      <c r="AW172" s="12" t="s">
        <v>35</v>
      </c>
      <c r="AX172" s="12" t="s">
        <v>79</v>
      </c>
      <c r="AY172" s="268" t="s">
        <v>126</v>
      </c>
    </row>
    <row r="173" s="1" customFormat="1" ht="38.25" customHeight="1">
      <c r="B173" s="45"/>
      <c r="C173" s="238" t="s">
        <v>386</v>
      </c>
      <c r="D173" s="238" t="s">
        <v>246</v>
      </c>
      <c r="E173" s="239" t="s">
        <v>387</v>
      </c>
      <c r="F173" s="240" t="s">
        <v>388</v>
      </c>
      <c r="G173" s="241" t="s">
        <v>204</v>
      </c>
      <c r="H173" s="242">
        <v>60</v>
      </c>
      <c r="I173" s="243"/>
      <c r="J173" s="244">
        <f>ROUND(I173*H173,2)</f>
        <v>0</v>
      </c>
      <c r="K173" s="240" t="s">
        <v>250</v>
      </c>
      <c r="L173" s="71"/>
      <c r="M173" s="245" t="s">
        <v>21</v>
      </c>
      <c r="N173" s="246" t="s">
        <v>42</v>
      </c>
      <c r="O173" s="46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3" t="s">
        <v>132</v>
      </c>
      <c r="AT173" s="23" t="s">
        <v>246</v>
      </c>
      <c r="AU173" s="23" t="s">
        <v>81</v>
      </c>
      <c r="AY173" s="23" t="s">
        <v>126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3" t="s">
        <v>79</v>
      </c>
      <c r="BK173" s="232">
        <f>ROUND(I173*H173,2)</f>
        <v>0</v>
      </c>
      <c r="BL173" s="23" t="s">
        <v>132</v>
      </c>
      <c r="BM173" s="23" t="s">
        <v>389</v>
      </c>
    </row>
    <row r="174" s="12" customFormat="1">
      <c r="B174" s="258"/>
      <c r="C174" s="259"/>
      <c r="D174" s="249" t="s">
        <v>252</v>
      </c>
      <c r="E174" s="260" t="s">
        <v>21</v>
      </c>
      <c r="F174" s="261" t="s">
        <v>203</v>
      </c>
      <c r="G174" s="259"/>
      <c r="H174" s="262">
        <v>60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AT174" s="268" t="s">
        <v>252</v>
      </c>
      <c r="AU174" s="268" t="s">
        <v>81</v>
      </c>
      <c r="AV174" s="12" t="s">
        <v>81</v>
      </c>
      <c r="AW174" s="12" t="s">
        <v>35</v>
      </c>
      <c r="AX174" s="12" t="s">
        <v>79</v>
      </c>
      <c r="AY174" s="268" t="s">
        <v>126</v>
      </c>
    </row>
    <row r="175" s="1" customFormat="1" ht="16.5" customHeight="1">
      <c r="B175" s="45"/>
      <c r="C175" s="238" t="s">
        <v>390</v>
      </c>
      <c r="D175" s="238" t="s">
        <v>246</v>
      </c>
      <c r="E175" s="239" t="s">
        <v>391</v>
      </c>
      <c r="F175" s="240" t="s">
        <v>392</v>
      </c>
      <c r="G175" s="241" t="s">
        <v>207</v>
      </c>
      <c r="H175" s="242">
        <v>0.90000000000000002</v>
      </c>
      <c r="I175" s="243"/>
      <c r="J175" s="244">
        <f>ROUND(I175*H175,2)</f>
        <v>0</v>
      </c>
      <c r="K175" s="240" t="s">
        <v>257</v>
      </c>
      <c r="L175" s="71"/>
      <c r="M175" s="245" t="s">
        <v>21</v>
      </c>
      <c r="N175" s="246" t="s">
        <v>42</v>
      </c>
      <c r="O175" s="46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3" t="s">
        <v>132</v>
      </c>
      <c r="AT175" s="23" t="s">
        <v>246</v>
      </c>
      <c r="AU175" s="23" t="s">
        <v>81</v>
      </c>
      <c r="AY175" s="23" t="s">
        <v>126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3" t="s">
        <v>79</v>
      </c>
      <c r="BK175" s="232">
        <f>ROUND(I175*H175,2)</f>
        <v>0</v>
      </c>
      <c r="BL175" s="23" t="s">
        <v>132</v>
      </c>
      <c r="BM175" s="23" t="s">
        <v>393</v>
      </c>
    </row>
    <row r="176" s="11" customFormat="1">
      <c r="B176" s="247"/>
      <c r="C176" s="248"/>
      <c r="D176" s="249" t="s">
        <v>252</v>
      </c>
      <c r="E176" s="250" t="s">
        <v>21</v>
      </c>
      <c r="F176" s="251" t="s">
        <v>394</v>
      </c>
      <c r="G176" s="248"/>
      <c r="H176" s="250" t="s">
        <v>21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252</v>
      </c>
      <c r="AU176" s="257" t="s">
        <v>81</v>
      </c>
      <c r="AV176" s="11" t="s">
        <v>79</v>
      </c>
      <c r="AW176" s="11" t="s">
        <v>35</v>
      </c>
      <c r="AX176" s="11" t="s">
        <v>71</v>
      </c>
      <c r="AY176" s="257" t="s">
        <v>126</v>
      </c>
    </row>
    <row r="177" s="12" customFormat="1">
      <c r="B177" s="258"/>
      <c r="C177" s="259"/>
      <c r="D177" s="249" t="s">
        <v>252</v>
      </c>
      <c r="E177" s="260" t="s">
        <v>21</v>
      </c>
      <c r="F177" s="261" t="s">
        <v>395</v>
      </c>
      <c r="G177" s="259"/>
      <c r="H177" s="262">
        <v>0.90000000000000002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252</v>
      </c>
      <c r="AU177" s="268" t="s">
        <v>81</v>
      </c>
      <c r="AV177" s="12" t="s">
        <v>81</v>
      </c>
      <c r="AW177" s="12" t="s">
        <v>35</v>
      </c>
      <c r="AX177" s="12" t="s">
        <v>79</v>
      </c>
      <c r="AY177" s="268" t="s">
        <v>126</v>
      </c>
    </row>
    <row r="178" s="1" customFormat="1" ht="16.5" customHeight="1">
      <c r="B178" s="45"/>
      <c r="C178" s="238" t="s">
        <v>396</v>
      </c>
      <c r="D178" s="238" t="s">
        <v>246</v>
      </c>
      <c r="E178" s="239" t="s">
        <v>397</v>
      </c>
      <c r="F178" s="240" t="s">
        <v>398</v>
      </c>
      <c r="G178" s="241" t="s">
        <v>207</v>
      </c>
      <c r="H178" s="242">
        <v>0.90000000000000002</v>
      </c>
      <c r="I178" s="243"/>
      <c r="J178" s="244">
        <f>ROUND(I178*H178,2)</f>
        <v>0</v>
      </c>
      <c r="K178" s="240" t="s">
        <v>250</v>
      </c>
      <c r="L178" s="71"/>
      <c r="M178" s="245" t="s">
        <v>21</v>
      </c>
      <c r="N178" s="246" t="s">
        <v>42</v>
      </c>
      <c r="O178" s="46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3" t="s">
        <v>132</v>
      </c>
      <c r="AT178" s="23" t="s">
        <v>246</v>
      </c>
      <c r="AU178" s="23" t="s">
        <v>81</v>
      </c>
      <c r="AY178" s="23" t="s">
        <v>126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3" t="s">
        <v>79</v>
      </c>
      <c r="BK178" s="232">
        <f>ROUND(I178*H178,2)</f>
        <v>0</v>
      </c>
      <c r="BL178" s="23" t="s">
        <v>132</v>
      </c>
      <c r="BM178" s="23" t="s">
        <v>399</v>
      </c>
    </row>
    <row r="179" s="12" customFormat="1">
      <c r="B179" s="258"/>
      <c r="C179" s="259"/>
      <c r="D179" s="249" t="s">
        <v>252</v>
      </c>
      <c r="E179" s="260" t="s">
        <v>21</v>
      </c>
      <c r="F179" s="261" t="s">
        <v>395</v>
      </c>
      <c r="G179" s="259"/>
      <c r="H179" s="262">
        <v>0.90000000000000002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252</v>
      </c>
      <c r="AU179" s="268" t="s">
        <v>81</v>
      </c>
      <c r="AV179" s="12" t="s">
        <v>81</v>
      </c>
      <c r="AW179" s="12" t="s">
        <v>35</v>
      </c>
      <c r="AX179" s="12" t="s">
        <v>79</v>
      </c>
      <c r="AY179" s="268" t="s">
        <v>126</v>
      </c>
    </row>
    <row r="180" s="1" customFormat="1" ht="25.5" customHeight="1">
      <c r="B180" s="45"/>
      <c r="C180" s="238" t="s">
        <v>400</v>
      </c>
      <c r="D180" s="238" t="s">
        <v>246</v>
      </c>
      <c r="E180" s="239" t="s">
        <v>401</v>
      </c>
      <c r="F180" s="240" t="s">
        <v>402</v>
      </c>
      <c r="G180" s="241" t="s">
        <v>207</v>
      </c>
      <c r="H180" s="242">
        <v>21.600000000000001</v>
      </c>
      <c r="I180" s="243"/>
      <c r="J180" s="244">
        <f>ROUND(I180*H180,2)</f>
        <v>0</v>
      </c>
      <c r="K180" s="240" t="s">
        <v>250</v>
      </c>
      <c r="L180" s="71"/>
      <c r="M180" s="245" t="s">
        <v>21</v>
      </c>
      <c r="N180" s="246" t="s">
        <v>42</v>
      </c>
      <c r="O180" s="46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3" t="s">
        <v>132</v>
      </c>
      <c r="AT180" s="23" t="s">
        <v>246</v>
      </c>
      <c r="AU180" s="23" t="s">
        <v>81</v>
      </c>
      <c r="AY180" s="23" t="s">
        <v>126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3" t="s">
        <v>79</v>
      </c>
      <c r="BK180" s="232">
        <f>ROUND(I180*H180,2)</f>
        <v>0</v>
      </c>
      <c r="BL180" s="23" t="s">
        <v>132</v>
      </c>
      <c r="BM180" s="23" t="s">
        <v>403</v>
      </c>
    </row>
    <row r="181" s="12" customFormat="1">
      <c r="B181" s="258"/>
      <c r="C181" s="259"/>
      <c r="D181" s="249" t="s">
        <v>252</v>
      </c>
      <c r="E181" s="260" t="s">
        <v>21</v>
      </c>
      <c r="F181" s="261" t="s">
        <v>404</v>
      </c>
      <c r="G181" s="259"/>
      <c r="H181" s="262">
        <v>21.600000000000001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AT181" s="268" t="s">
        <v>252</v>
      </c>
      <c r="AU181" s="268" t="s">
        <v>81</v>
      </c>
      <c r="AV181" s="12" t="s">
        <v>81</v>
      </c>
      <c r="AW181" s="12" t="s">
        <v>35</v>
      </c>
      <c r="AX181" s="12" t="s">
        <v>79</v>
      </c>
      <c r="AY181" s="268" t="s">
        <v>126</v>
      </c>
    </row>
    <row r="182" s="10" customFormat="1" ht="29.88" customHeight="1">
      <c r="B182" s="204"/>
      <c r="C182" s="205"/>
      <c r="D182" s="206" t="s">
        <v>70</v>
      </c>
      <c r="E182" s="218" t="s">
        <v>81</v>
      </c>
      <c r="F182" s="218" t="s">
        <v>405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SUM(P183:P189)</f>
        <v>0</v>
      </c>
      <c r="Q182" s="212"/>
      <c r="R182" s="213">
        <f>SUM(R183:R189)</f>
        <v>0.051118299999999998</v>
      </c>
      <c r="S182" s="212"/>
      <c r="T182" s="214">
        <f>SUM(T183:T189)</f>
        <v>0</v>
      </c>
      <c r="AR182" s="215" t="s">
        <v>79</v>
      </c>
      <c r="AT182" s="216" t="s">
        <v>70</v>
      </c>
      <c r="AU182" s="216" t="s">
        <v>79</v>
      </c>
      <c r="AY182" s="215" t="s">
        <v>126</v>
      </c>
      <c r="BK182" s="217">
        <f>SUM(BK183:BK189)</f>
        <v>0</v>
      </c>
    </row>
    <row r="183" s="1" customFormat="1" ht="16.5" customHeight="1">
      <c r="B183" s="45"/>
      <c r="C183" s="238" t="s">
        <v>406</v>
      </c>
      <c r="D183" s="238" t="s">
        <v>246</v>
      </c>
      <c r="E183" s="239" t="s">
        <v>407</v>
      </c>
      <c r="F183" s="240" t="s">
        <v>408</v>
      </c>
      <c r="G183" s="241" t="s">
        <v>223</v>
      </c>
      <c r="H183" s="242">
        <v>29</v>
      </c>
      <c r="I183" s="243"/>
      <c r="J183" s="244">
        <f>ROUND(I183*H183,2)</f>
        <v>0</v>
      </c>
      <c r="K183" s="240" t="s">
        <v>250</v>
      </c>
      <c r="L183" s="71"/>
      <c r="M183" s="245" t="s">
        <v>21</v>
      </c>
      <c r="N183" s="246" t="s">
        <v>42</v>
      </c>
      <c r="O183" s="46"/>
      <c r="P183" s="230">
        <f>O183*H183</f>
        <v>0</v>
      </c>
      <c r="Q183" s="230">
        <v>0.00048999999999999998</v>
      </c>
      <c r="R183" s="230">
        <f>Q183*H183</f>
        <v>0.01421</v>
      </c>
      <c r="S183" s="230">
        <v>0</v>
      </c>
      <c r="T183" s="231">
        <f>S183*H183</f>
        <v>0</v>
      </c>
      <c r="AR183" s="23" t="s">
        <v>132</v>
      </c>
      <c r="AT183" s="23" t="s">
        <v>246</v>
      </c>
      <c r="AU183" s="23" t="s">
        <v>81</v>
      </c>
      <c r="AY183" s="23" t="s">
        <v>126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3" t="s">
        <v>79</v>
      </c>
      <c r="BK183" s="232">
        <f>ROUND(I183*H183,2)</f>
        <v>0</v>
      </c>
      <c r="BL183" s="23" t="s">
        <v>132</v>
      </c>
      <c r="BM183" s="23" t="s">
        <v>409</v>
      </c>
    </row>
    <row r="184" s="11" customFormat="1">
      <c r="B184" s="247"/>
      <c r="C184" s="248"/>
      <c r="D184" s="249" t="s">
        <v>252</v>
      </c>
      <c r="E184" s="250" t="s">
        <v>21</v>
      </c>
      <c r="F184" s="251" t="s">
        <v>253</v>
      </c>
      <c r="G184" s="248"/>
      <c r="H184" s="250" t="s">
        <v>21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252</v>
      </c>
      <c r="AU184" s="257" t="s">
        <v>81</v>
      </c>
      <c r="AV184" s="11" t="s">
        <v>79</v>
      </c>
      <c r="AW184" s="11" t="s">
        <v>35</v>
      </c>
      <c r="AX184" s="11" t="s">
        <v>71</v>
      </c>
      <c r="AY184" s="257" t="s">
        <v>126</v>
      </c>
    </row>
    <row r="185" s="12" customFormat="1">
      <c r="B185" s="258"/>
      <c r="C185" s="259"/>
      <c r="D185" s="249" t="s">
        <v>252</v>
      </c>
      <c r="E185" s="260" t="s">
        <v>222</v>
      </c>
      <c r="F185" s="261" t="s">
        <v>224</v>
      </c>
      <c r="G185" s="259"/>
      <c r="H185" s="262">
        <v>29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AT185" s="268" t="s">
        <v>252</v>
      </c>
      <c r="AU185" s="268" t="s">
        <v>81</v>
      </c>
      <c r="AV185" s="12" t="s">
        <v>81</v>
      </c>
      <c r="AW185" s="12" t="s">
        <v>35</v>
      </c>
      <c r="AX185" s="12" t="s">
        <v>79</v>
      </c>
      <c r="AY185" s="268" t="s">
        <v>126</v>
      </c>
    </row>
    <row r="186" s="1" customFormat="1" ht="25.5" customHeight="1">
      <c r="B186" s="45"/>
      <c r="C186" s="238" t="s">
        <v>410</v>
      </c>
      <c r="D186" s="238" t="s">
        <v>246</v>
      </c>
      <c r="E186" s="239" t="s">
        <v>411</v>
      </c>
      <c r="F186" s="240" t="s">
        <v>412</v>
      </c>
      <c r="G186" s="241" t="s">
        <v>204</v>
      </c>
      <c r="H186" s="242">
        <v>67.105999999999995</v>
      </c>
      <c r="I186" s="243"/>
      <c r="J186" s="244">
        <f>ROUND(I186*H186,2)</f>
        <v>0</v>
      </c>
      <c r="K186" s="240" t="s">
        <v>250</v>
      </c>
      <c r="L186" s="71"/>
      <c r="M186" s="245" t="s">
        <v>21</v>
      </c>
      <c r="N186" s="246" t="s">
        <v>42</v>
      </c>
      <c r="O186" s="46"/>
      <c r="P186" s="230">
        <f>O186*H186</f>
        <v>0</v>
      </c>
      <c r="Q186" s="230">
        <v>0.00010000000000000001</v>
      </c>
      <c r="R186" s="230">
        <f>Q186*H186</f>
        <v>0.0067105999999999997</v>
      </c>
      <c r="S186" s="230">
        <v>0</v>
      </c>
      <c r="T186" s="231">
        <f>S186*H186</f>
        <v>0</v>
      </c>
      <c r="AR186" s="23" t="s">
        <v>132</v>
      </c>
      <c r="AT186" s="23" t="s">
        <v>246</v>
      </c>
      <c r="AU186" s="23" t="s">
        <v>81</v>
      </c>
      <c r="AY186" s="23" t="s">
        <v>126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3" t="s">
        <v>79</v>
      </c>
      <c r="BK186" s="232">
        <f>ROUND(I186*H186,2)</f>
        <v>0</v>
      </c>
      <c r="BL186" s="23" t="s">
        <v>132</v>
      </c>
      <c r="BM186" s="23" t="s">
        <v>413</v>
      </c>
    </row>
    <row r="187" s="12" customFormat="1">
      <c r="B187" s="258"/>
      <c r="C187" s="259"/>
      <c r="D187" s="249" t="s">
        <v>252</v>
      </c>
      <c r="E187" s="260" t="s">
        <v>21</v>
      </c>
      <c r="F187" s="261" t="s">
        <v>414</v>
      </c>
      <c r="G187" s="259"/>
      <c r="H187" s="262">
        <v>67.105999999999995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AT187" s="268" t="s">
        <v>252</v>
      </c>
      <c r="AU187" s="268" t="s">
        <v>81</v>
      </c>
      <c r="AV187" s="12" t="s">
        <v>81</v>
      </c>
      <c r="AW187" s="12" t="s">
        <v>35</v>
      </c>
      <c r="AX187" s="12" t="s">
        <v>79</v>
      </c>
      <c r="AY187" s="268" t="s">
        <v>126</v>
      </c>
    </row>
    <row r="188" s="1" customFormat="1" ht="16.5" customHeight="1">
      <c r="B188" s="45"/>
      <c r="C188" s="220" t="s">
        <v>415</v>
      </c>
      <c r="D188" s="220" t="s">
        <v>128</v>
      </c>
      <c r="E188" s="221" t="s">
        <v>416</v>
      </c>
      <c r="F188" s="222" t="s">
        <v>417</v>
      </c>
      <c r="G188" s="223" t="s">
        <v>204</v>
      </c>
      <c r="H188" s="224">
        <v>100.65900000000001</v>
      </c>
      <c r="I188" s="225"/>
      <c r="J188" s="226">
        <f>ROUND(I188*H188,2)</f>
        <v>0</v>
      </c>
      <c r="K188" s="222" t="s">
        <v>21</v>
      </c>
      <c r="L188" s="227"/>
      <c r="M188" s="228" t="s">
        <v>21</v>
      </c>
      <c r="N188" s="229" t="s">
        <v>42</v>
      </c>
      <c r="O188" s="46"/>
      <c r="P188" s="230">
        <f>O188*H188</f>
        <v>0</v>
      </c>
      <c r="Q188" s="230">
        <v>0.00029999999999999997</v>
      </c>
      <c r="R188" s="230">
        <f>Q188*H188</f>
        <v>0.030197699999999997</v>
      </c>
      <c r="S188" s="230">
        <v>0</v>
      </c>
      <c r="T188" s="231">
        <f>S188*H188</f>
        <v>0</v>
      </c>
      <c r="AR188" s="23" t="s">
        <v>131</v>
      </c>
      <c r="AT188" s="23" t="s">
        <v>128</v>
      </c>
      <c r="AU188" s="23" t="s">
        <v>81</v>
      </c>
      <c r="AY188" s="23" t="s">
        <v>126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3" t="s">
        <v>79</v>
      </c>
      <c r="BK188" s="232">
        <f>ROUND(I188*H188,2)</f>
        <v>0</v>
      </c>
      <c r="BL188" s="23" t="s">
        <v>132</v>
      </c>
      <c r="BM188" s="23" t="s">
        <v>418</v>
      </c>
    </row>
    <row r="189" s="12" customFormat="1">
      <c r="B189" s="258"/>
      <c r="C189" s="259"/>
      <c r="D189" s="249" t="s">
        <v>252</v>
      </c>
      <c r="E189" s="260" t="s">
        <v>21</v>
      </c>
      <c r="F189" s="261" t="s">
        <v>419</v>
      </c>
      <c r="G189" s="259"/>
      <c r="H189" s="262">
        <v>100.65900000000001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252</v>
      </c>
      <c r="AU189" s="268" t="s">
        <v>81</v>
      </c>
      <c r="AV189" s="12" t="s">
        <v>81</v>
      </c>
      <c r="AW189" s="12" t="s">
        <v>35</v>
      </c>
      <c r="AX189" s="12" t="s">
        <v>79</v>
      </c>
      <c r="AY189" s="268" t="s">
        <v>126</v>
      </c>
    </row>
    <row r="190" s="10" customFormat="1" ht="29.88" customHeight="1">
      <c r="B190" s="204"/>
      <c r="C190" s="205"/>
      <c r="D190" s="206" t="s">
        <v>70</v>
      </c>
      <c r="E190" s="218" t="s">
        <v>132</v>
      </c>
      <c r="F190" s="218" t="s">
        <v>420</v>
      </c>
      <c r="G190" s="205"/>
      <c r="H190" s="205"/>
      <c r="I190" s="208"/>
      <c r="J190" s="219">
        <f>BK190</f>
        <v>0</v>
      </c>
      <c r="K190" s="205"/>
      <c r="L190" s="210"/>
      <c r="M190" s="211"/>
      <c r="N190" s="212"/>
      <c r="O190" s="212"/>
      <c r="P190" s="213">
        <f>SUM(P191:P192)</f>
        <v>0</v>
      </c>
      <c r="Q190" s="212"/>
      <c r="R190" s="213">
        <f>SUM(R191:R192)</f>
        <v>0</v>
      </c>
      <c r="S190" s="212"/>
      <c r="T190" s="214">
        <f>SUM(T191:T192)</f>
        <v>0</v>
      </c>
      <c r="AR190" s="215" t="s">
        <v>79</v>
      </c>
      <c r="AT190" s="216" t="s">
        <v>70</v>
      </c>
      <c r="AU190" s="216" t="s">
        <v>79</v>
      </c>
      <c r="AY190" s="215" t="s">
        <v>126</v>
      </c>
      <c r="BK190" s="217">
        <f>SUM(BK191:BK192)</f>
        <v>0</v>
      </c>
    </row>
    <row r="191" s="1" customFormat="1" ht="25.5" customHeight="1">
      <c r="B191" s="45"/>
      <c r="C191" s="238" t="s">
        <v>421</v>
      </c>
      <c r="D191" s="238" t="s">
        <v>246</v>
      </c>
      <c r="E191" s="239" t="s">
        <v>422</v>
      </c>
      <c r="F191" s="240" t="s">
        <v>423</v>
      </c>
      <c r="G191" s="241" t="s">
        <v>207</v>
      </c>
      <c r="H191" s="242">
        <v>0.87</v>
      </c>
      <c r="I191" s="243"/>
      <c r="J191" s="244">
        <f>ROUND(I191*H191,2)</f>
        <v>0</v>
      </c>
      <c r="K191" s="240" t="s">
        <v>250</v>
      </c>
      <c r="L191" s="71"/>
      <c r="M191" s="245" t="s">
        <v>21</v>
      </c>
      <c r="N191" s="246" t="s">
        <v>42</v>
      </c>
      <c r="O191" s="46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AR191" s="23" t="s">
        <v>132</v>
      </c>
      <c r="AT191" s="23" t="s">
        <v>246</v>
      </c>
      <c r="AU191" s="23" t="s">
        <v>81</v>
      </c>
      <c r="AY191" s="23" t="s">
        <v>126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3" t="s">
        <v>79</v>
      </c>
      <c r="BK191" s="232">
        <f>ROUND(I191*H191,2)</f>
        <v>0</v>
      </c>
      <c r="BL191" s="23" t="s">
        <v>132</v>
      </c>
      <c r="BM191" s="23" t="s">
        <v>424</v>
      </c>
    </row>
    <row r="192" s="12" customFormat="1">
      <c r="B192" s="258"/>
      <c r="C192" s="259"/>
      <c r="D192" s="249" t="s">
        <v>252</v>
      </c>
      <c r="E192" s="260" t="s">
        <v>21</v>
      </c>
      <c r="F192" s="261" t="s">
        <v>425</v>
      </c>
      <c r="G192" s="259"/>
      <c r="H192" s="262">
        <v>0.87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AT192" s="268" t="s">
        <v>252</v>
      </c>
      <c r="AU192" s="268" t="s">
        <v>81</v>
      </c>
      <c r="AV192" s="12" t="s">
        <v>81</v>
      </c>
      <c r="AW192" s="12" t="s">
        <v>35</v>
      </c>
      <c r="AX192" s="12" t="s">
        <v>79</v>
      </c>
      <c r="AY192" s="268" t="s">
        <v>126</v>
      </c>
    </row>
    <row r="193" s="10" customFormat="1" ht="29.88" customHeight="1">
      <c r="B193" s="204"/>
      <c r="C193" s="205"/>
      <c r="D193" s="206" t="s">
        <v>70</v>
      </c>
      <c r="E193" s="218" t="s">
        <v>125</v>
      </c>
      <c r="F193" s="218" t="s">
        <v>426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SUM(P194:P231)</f>
        <v>0</v>
      </c>
      <c r="Q193" s="212"/>
      <c r="R193" s="213">
        <f>SUM(R194:R231)</f>
        <v>39.579039999999999</v>
      </c>
      <c r="S193" s="212"/>
      <c r="T193" s="214">
        <f>SUM(T194:T231)</f>
        <v>0</v>
      </c>
      <c r="AR193" s="215" t="s">
        <v>79</v>
      </c>
      <c r="AT193" s="216" t="s">
        <v>70</v>
      </c>
      <c r="AU193" s="216" t="s">
        <v>79</v>
      </c>
      <c r="AY193" s="215" t="s">
        <v>126</v>
      </c>
      <c r="BK193" s="217">
        <f>SUM(BK194:BK231)</f>
        <v>0</v>
      </c>
    </row>
    <row r="194" s="1" customFormat="1" ht="25.5" customHeight="1">
      <c r="B194" s="45"/>
      <c r="C194" s="238" t="s">
        <v>427</v>
      </c>
      <c r="D194" s="238" t="s">
        <v>246</v>
      </c>
      <c r="E194" s="239" t="s">
        <v>428</v>
      </c>
      <c r="F194" s="240" t="s">
        <v>429</v>
      </c>
      <c r="G194" s="241" t="s">
        <v>204</v>
      </c>
      <c r="H194" s="242">
        <v>420.19999999999999</v>
      </c>
      <c r="I194" s="243"/>
      <c r="J194" s="244">
        <f>ROUND(I194*H194,2)</f>
        <v>0</v>
      </c>
      <c r="K194" s="240" t="s">
        <v>250</v>
      </c>
      <c r="L194" s="71"/>
      <c r="M194" s="245" t="s">
        <v>21</v>
      </c>
      <c r="N194" s="246" t="s">
        <v>42</v>
      </c>
      <c r="O194" s="46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3" t="s">
        <v>132</v>
      </c>
      <c r="AT194" s="23" t="s">
        <v>246</v>
      </c>
      <c r="AU194" s="23" t="s">
        <v>81</v>
      </c>
      <c r="AY194" s="23" t="s">
        <v>126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3" t="s">
        <v>79</v>
      </c>
      <c r="BK194" s="232">
        <f>ROUND(I194*H194,2)</f>
        <v>0</v>
      </c>
      <c r="BL194" s="23" t="s">
        <v>132</v>
      </c>
      <c r="BM194" s="23" t="s">
        <v>430</v>
      </c>
    </row>
    <row r="195" s="12" customFormat="1">
      <c r="B195" s="258"/>
      <c r="C195" s="259"/>
      <c r="D195" s="249" t="s">
        <v>252</v>
      </c>
      <c r="E195" s="260" t="s">
        <v>21</v>
      </c>
      <c r="F195" s="261" t="s">
        <v>431</v>
      </c>
      <c r="G195" s="259"/>
      <c r="H195" s="262">
        <v>420.19999999999999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AT195" s="268" t="s">
        <v>252</v>
      </c>
      <c r="AU195" s="268" t="s">
        <v>81</v>
      </c>
      <c r="AV195" s="12" t="s">
        <v>81</v>
      </c>
      <c r="AW195" s="12" t="s">
        <v>35</v>
      </c>
      <c r="AX195" s="12" t="s">
        <v>79</v>
      </c>
      <c r="AY195" s="268" t="s">
        <v>126</v>
      </c>
    </row>
    <row r="196" s="1" customFormat="1" ht="25.5" customHeight="1">
      <c r="B196" s="45"/>
      <c r="C196" s="238" t="s">
        <v>432</v>
      </c>
      <c r="D196" s="238" t="s">
        <v>246</v>
      </c>
      <c r="E196" s="239" t="s">
        <v>433</v>
      </c>
      <c r="F196" s="240" t="s">
        <v>434</v>
      </c>
      <c r="G196" s="241" t="s">
        <v>204</v>
      </c>
      <c r="H196" s="242">
        <v>130</v>
      </c>
      <c r="I196" s="243"/>
      <c r="J196" s="244">
        <f>ROUND(I196*H196,2)</f>
        <v>0</v>
      </c>
      <c r="K196" s="240" t="s">
        <v>250</v>
      </c>
      <c r="L196" s="71"/>
      <c r="M196" s="245" t="s">
        <v>21</v>
      </c>
      <c r="N196" s="246" t="s">
        <v>42</v>
      </c>
      <c r="O196" s="46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" t="s">
        <v>132</v>
      </c>
      <c r="AT196" s="23" t="s">
        <v>246</v>
      </c>
      <c r="AU196" s="23" t="s">
        <v>81</v>
      </c>
      <c r="AY196" s="23" t="s">
        <v>126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3" t="s">
        <v>79</v>
      </c>
      <c r="BK196" s="232">
        <f>ROUND(I196*H196,2)</f>
        <v>0</v>
      </c>
      <c r="BL196" s="23" t="s">
        <v>132</v>
      </c>
      <c r="BM196" s="23" t="s">
        <v>435</v>
      </c>
    </row>
    <row r="197" s="12" customFormat="1">
      <c r="B197" s="258"/>
      <c r="C197" s="259"/>
      <c r="D197" s="249" t="s">
        <v>252</v>
      </c>
      <c r="E197" s="260" t="s">
        <v>21</v>
      </c>
      <c r="F197" s="261" t="s">
        <v>213</v>
      </c>
      <c r="G197" s="259"/>
      <c r="H197" s="262">
        <v>130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AT197" s="268" t="s">
        <v>252</v>
      </c>
      <c r="AU197" s="268" t="s">
        <v>81</v>
      </c>
      <c r="AV197" s="12" t="s">
        <v>81</v>
      </c>
      <c r="AW197" s="12" t="s">
        <v>35</v>
      </c>
      <c r="AX197" s="12" t="s">
        <v>79</v>
      </c>
      <c r="AY197" s="268" t="s">
        <v>126</v>
      </c>
    </row>
    <row r="198" s="1" customFormat="1" ht="25.5" customHeight="1">
      <c r="B198" s="45"/>
      <c r="C198" s="238" t="s">
        <v>436</v>
      </c>
      <c r="D198" s="238" t="s">
        <v>246</v>
      </c>
      <c r="E198" s="239" t="s">
        <v>437</v>
      </c>
      <c r="F198" s="240" t="s">
        <v>438</v>
      </c>
      <c r="G198" s="241" t="s">
        <v>204</v>
      </c>
      <c r="H198" s="242">
        <v>300</v>
      </c>
      <c r="I198" s="243"/>
      <c r="J198" s="244">
        <f>ROUND(I198*H198,2)</f>
        <v>0</v>
      </c>
      <c r="K198" s="240" t="s">
        <v>250</v>
      </c>
      <c r="L198" s="71"/>
      <c r="M198" s="245" t="s">
        <v>21</v>
      </c>
      <c r="N198" s="246" t="s">
        <v>42</v>
      </c>
      <c r="O198" s="46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3" t="s">
        <v>132</v>
      </c>
      <c r="AT198" s="23" t="s">
        <v>246</v>
      </c>
      <c r="AU198" s="23" t="s">
        <v>81</v>
      </c>
      <c r="AY198" s="23" t="s">
        <v>126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3" t="s">
        <v>79</v>
      </c>
      <c r="BK198" s="232">
        <f>ROUND(I198*H198,2)</f>
        <v>0</v>
      </c>
      <c r="BL198" s="23" t="s">
        <v>132</v>
      </c>
      <c r="BM198" s="23" t="s">
        <v>439</v>
      </c>
    </row>
    <row r="199" s="12" customFormat="1">
      <c r="B199" s="258"/>
      <c r="C199" s="259"/>
      <c r="D199" s="249" t="s">
        <v>252</v>
      </c>
      <c r="E199" s="260" t="s">
        <v>21</v>
      </c>
      <c r="F199" s="261" t="s">
        <v>440</v>
      </c>
      <c r="G199" s="259"/>
      <c r="H199" s="262">
        <v>300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AT199" s="268" t="s">
        <v>252</v>
      </c>
      <c r="AU199" s="268" t="s">
        <v>81</v>
      </c>
      <c r="AV199" s="12" t="s">
        <v>81</v>
      </c>
      <c r="AW199" s="12" t="s">
        <v>35</v>
      </c>
      <c r="AX199" s="12" t="s">
        <v>79</v>
      </c>
      <c r="AY199" s="268" t="s">
        <v>126</v>
      </c>
    </row>
    <row r="200" s="1" customFormat="1" ht="38.25" customHeight="1">
      <c r="B200" s="45"/>
      <c r="C200" s="238" t="s">
        <v>441</v>
      </c>
      <c r="D200" s="238" t="s">
        <v>246</v>
      </c>
      <c r="E200" s="239" t="s">
        <v>442</v>
      </c>
      <c r="F200" s="240" t="s">
        <v>443</v>
      </c>
      <c r="G200" s="241" t="s">
        <v>204</v>
      </c>
      <c r="H200" s="242">
        <v>170</v>
      </c>
      <c r="I200" s="243"/>
      <c r="J200" s="244">
        <f>ROUND(I200*H200,2)</f>
        <v>0</v>
      </c>
      <c r="K200" s="240" t="s">
        <v>257</v>
      </c>
      <c r="L200" s="71"/>
      <c r="M200" s="245" t="s">
        <v>21</v>
      </c>
      <c r="N200" s="246" t="s">
        <v>42</v>
      </c>
      <c r="O200" s="46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3" t="s">
        <v>132</v>
      </c>
      <c r="AT200" s="23" t="s">
        <v>246</v>
      </c>
      <c r="AU200" s="23" t="s">
        <v>81</v>
      </c>
      <c r="AY200" s="23" t="s">
        <v>126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3" t="s">
        <v>79</v>
      </c>
      <c r="BK200" s="232">
        <f>ROUND(I200*H200,2)</f>
        <v>0</v>
      </c>
      <c r="BL200" s="23" t="s">
        <v>132</v>
      </c>
      <c r="BM200" s="23" t="s">
        <v>444</v>
      </c>
    </row>
    <row r="201" s="12" customFormat="1">
      <c r="B201" s="258"/>
      <c r="C201" s="259"/>
      <c r="D201" s="249" t="s">
        <v>252</v>
      </c>
      <c r="E201" s="260" t="s">
        <v>21</v>
      </c>
      <c r="F201" s="261" t="s">
        <v>209</v>
      </c>
      <c r="G201" s="259"/>
      <c r="H201" s="262">
        <v>170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AT201" s="268" t="s">
        <v>252</v>
      </c>
      <c r="AU201" s="268" t="s">
        <v>81</v>
      </c>
      <c r="AV201" s="12" t="s">
        <v>81</v>
      </c>
      <c r="AW201" s="12" t="s">
        <v>35</v>
      </c>
      <c r="AX201" s="12" t="s">
        <v>79</v>
      </c>
      <c r="AY201" s="268" t="s">
        <v>126</v>
      </c>
    </row>
    <row r="202" s="1" customFormat="1" ht="25.5" customHeight="1">
      <c r="B202" s="45"/>
      <c r="C202" s="238" t="s">
        <v>445</v>
      </c>
      <c r="D202" s="238" t="s">
        <v>246</v>
      </c>
      <c r="E202" s="239" t="s">
        <v>446</v>
      </c>
      <c r="F202" s="240" t="s">
        <v>447</v>
      </c>
      <c r="G202" s="241" t="s">
        <v>204</v>
      </c>
      <c r="H202" s="242">
        <v>170</v>
      </c>
      <c r="I202" s="243"/>
      <c r="J202" s="244">
        <f>ROUND(I202*H202,2)</f>
        <v>0</v>
      </c>
      <c r="K202" s="240" t="s">
        <v>257</v>
      </c>
      <c r="L202" s="71"/>
      <c r="M202" s="245" t="s">
        <v>21</v>
      </c>
      <c r="N202" s="246" t="s">
        <v>42</v>
      </c>
      <c r="O202" s="46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3" t="s">
        <v>132</v>
      </c>
      <c r="AT202" s="23" t="s">
        <v>246</v>
      </c>
      <c r="AU202" s="23" t="s">
        <v>81</v>
      </c>
      <c r="AY202" s="23" t="s">
        <v>126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3" t="s">
        <v>79</v>
      </c>
      <c r="BK202" s="232">
        <f>ROUND(I202*H202,2)</f>
        <v>0</v>
      </c>
      <c r="BL202" s="23" t="s">
        <v>132</v>
      </c>
      <c r="BM202" s="23" t="s">
        <v>448</v>
      </c>
    </row>
    <row r="203" s="12" customFormat="1">
      <c r="B203" s="258"/>
      <c r="C203" s="259"/>
      <c r="D203" s="249" t="s">
        <v>252</v>
      </c>
      <c r="E203" s="260" t="s">
        <v>21</v>
      </c>
      <c r="F203" s="261" t="s">
        <v>209</v>
      </c>
      <c r="G203" s="259"/>
      <c r="H203" s="262">
        <v>170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AT203" s="268" t="s">
        <v>252</v>
      </c>
      <c r="AU203" s="268" t="s">
        <v>81</v>
      </c>
      <c r="AV203" s="12" t="s">
        <v>81</v>
      </c>
      <c r="AW203" s="12" t="s">
        <v>35</v>
      </c>
      <c r="AX203" s="12" t="s">
        <v>79</v>
      </c>
      <c r="AY203" s="268" t="s">
        <v>126</v>
      </c>
    </row>
    <row r="204" s="1" customFormat="1" ht="25.5" customHeight="1">
      <c r="B204" s="45"/>
      <c r="C204" s="238" t="s">
        <v>449</v>
      </c>
      <c r="D204" s="238" t="s">
        <v>246</v>
      </c>
      <c r="E204" s="239" t="s">
        <v>450</v>
      </c>
      <c r="F204" s="240" t="s">
        <v>451</v>
      </c>
      <c r="G204" s="241" t="s">
        <v>204</v>
      </c>
      <c r="H204" s="242">
        <v>170</v>
      </c>
      <c r="I204" s="243"/>
      <c r="J204" s="244">
        <f>ROUND(I204*H204,2)</f>
        <v>0</v>
      </c>
      <c r="K204" s="240" t="s">
        <v>250</v>
      </c>
      <c r="L204" s="71"/>
      <c r="M204" s="245" t="s">
        <v>21</v>
      </c>
      <c r="N204" s="246" t="s">
        <v>42</v>
      </c>
      <c r="O204" s="46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3" t="s">
        <v>132</v>
      </c>
      <c r="AT204" s="23" t="s">
        <v>246</v>
      </c>
      <c r="AU204" s="23" t="s">
        <v>81</v>
      </c>
      <c r="AY204" s="23" t="s">
        <v>126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3" t="s">
        <v>79</v>
      </c>
      <c r="BK204" s="232">
        <f>ROUND(I204*H204,2)</f>
        <v>0</v>
      </c>
      <c r="BL204" s="23" t="s">
        <v>132</v>
      </c>
      <c r="BM204" s="23" t="s">
        <v>452</v>
      </c>
    </row>
    <row r="205" s="12" customFormat="1">
      <c r="B205" s="258"/>
      <c r="C205" s="259"/>
      <c r="D205" s="249" t="s">
        <v>252</v>
      </c>
      <c r="E205" s="260" t="s">
        <v>21</v>
      </c>
      <c r="F205" s="261" t="s">
        <v>209</v>
      </c>
      <c r="G205" s="259"/>
      <c r="H205" s="262">
        <v>170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AT205" s="268" t="s">
        <v>252</v>
      </c>
      <c r="AU205" s="268" t="s">
        <v>81</v>
      </c>
      <c r="AV205" s="12" t="s">
        <v>81</v>
      </c>
      <c r="AW205" s="12" t="s">
        <v>35</v>
      </c>
      <c r="AX205" s="12" t="s">
        <v>79</v>
      </c>
      <c r="AY205" s="268" t="s">
        <v>126</v>
      </c>
    </row>
    <row r="206" s="1" customFormat="1" ht="38.25" customHeight="1">
      <c r="B206" s="45"/>
      <c r="C206" s="238" t="s">
        <v>453</v>
      </c>
      <c r="D206" s="238" t="s">
        <v>246</v>
      </c>
      <c r="E206" s="239" t="s">
        <v>454</v>
      </c>
      <c r="F206" s="240" t="s">
        <v>455</v>
      </c>
      <c r="G206" s="241" t="s">
        <v>204</v>
      </c>
      <c r="H206" s="242">
        <v>170</v>
      </c>
      <c r="I206" s="243"/>
      <c r="J206" s="244">
        <f>ROUND(I206*H206,2)</f>
        <v>0</v>
      </c>
      <c r="K206" s="240" t="s">
        <v>257</v>
      </c>
      <c r="L206" s="71"/>
      <c r="M206" s="245" t="s">
        <v>21</v>
      </c>
      <c r="N206" s="246" t="s">
        <v>42</v>
      </c>
      <c r="O206" s="46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AR206" s="23" t="s">
        <v>132</v>
      </c>
      <c r="AT206" s="23" t="s">
        <v>246</v>
      </c>
      <c r="AU206" s="23" t="s">
        <v>81</v>
      </c>
      <c r="AY206" s="23" t="s">
        <v>126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3" t="s">
        <v>79</v>
      </c>
      <c r="BK206" s="232">
        <f>ROUND(I206*H206,2)</f>
        <v>0</v>
      </c>
      <c r="BL206" s="23" t="s">
        <v>132</v>
      </c>
      <c r="BM206" s="23" t="s">
        <v>456</v>
      </c>
    </row>
    <row r="207" s="11" customFormat="1">
      <c r="B207" s="247"/>
      <c r="C207" s="248"/>
      <c r="D207" s="249" t="s">
        <v>252</v>
      </c>
      <c r="E207" s="250" t="s">
        <v>21</v>
      </c>
      <c r="F207" s="251" t="s">
        <v>253</v>
      </c>
      <c r="G207" s="248"/>
      <c r="H207" s="250" t="s">
        <v>21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252</v>
      </c>
      <c r="AU207" s="257" t="s">
        <v>81</v>
      </c>
      <c r="AV207" s="11" t="s">
        <v>79</v>
      </c>
      <c r="AW207" s="11" t="s">
        <v>35</v>
      </c>
      <c r="AX207" s="11" t="s">
        <v>71</v>
      </c>
      <c r="AY207" s="257" t="s">
        <v>126</v>
      </c>
    </row>
    <row r="208" s="12" customFormat="1">
      <c r="B208" s="258"/>
      <c r="C208" s="259"/>
      <c r="D208" s="249" t="s">
        <v>252</v>
      </c>
      <c r="E208" s="260" t="s">
        <v>209</v>
      </c>
      <c r="F208" s="261" t="s">
        <v>210</v>
      </c>
      <c r="G208" s="259"/>
      <c r="H208" s="262">
        <v>170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AT208" s="268" t="s">
        <v>252</v>
      </c>
      <c r="AU208" s="268" t="s">
        <v>81</v>
      </c>
      <c r="AV208" s="12" t="s">
        <v>81</v>
      </c>
      <c r="AW208" s="12" t="s">
        <v>35</v>
      </c>
      <c r="AX208" s="12" t="s">
        <v>79</v>
      </c>
      <c r="AY208" s="268" t="s">
        <v>126</v>
      </c>
    </row>
    <row r="209" s="1" customFormat="1" ht="51" customHeight="1">
      <c r="B209" s="45"/>
      <c r="C209" s="238" t="s">
        <v>457</v>
      </c>
      <c r="D209" s="238" t="s">
        <v>246</v>
      </c>
      <c r="E209" s="239" t="s">
        <v>458</v>
      </c>
      <c r="F209" s="240" t="s">
        <v>459</v>
      </c>
      <c r="G209" s="241" t="s">
        <v>204</v>
      </c>
      <c r="H209" s="242">
        <v>43</v>
      </c>
      <c r="I209" s="243"/>
      <c r="J209" s="244">
        <f>ROUND(I209*H209,2)</f>
        <v>0</v>
      </c>
      <c r="K209" s="240" t="s">
        <v>250</v>
      </c>
      <c r="L209" s="71"/>
      <c r="M209" s="245" t="s">
        <v>21</v>
      </c>
      <c r="N209" s="246" t="s">
        <v>42</v>
      </c>
      <c r="O209" s="46"/>
      <c r="P209" s="230">
        <f>O209*H209</f>
        <v>0</v>
      </c>
      <c r="Q209" s="230">
        <v>0.084250000000000005</v>
      </c>
      <c r="R209" s="230">
        <f>Q209*H209</f>
        <v>3.6227500000000004</v>
      </c>
      <c r="S209" s="230">
        <v>0</v>
      </c>
      <c r="T209" s="231">
        <f>S209*H209</f>
        <v>0</v>
      </c>
      <c r="AR209" s="23" t="s">
        <v>132</v>
      </c>
      <c r="AT209" s="23" t="s">
        <v>246</v>
      </c>
      <c r="AU209" s="23" t="s">
        <v>81</v>
      </c>
      <c r="AY209" s="23" t="s">
        <v>126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3" t="s">
        <v>79</v>
      </c>
      <c r="BK209" s="232">
        <f>ROUND(I209*H209,2)</f>
        <v>0</v>
      </c>
      <c r="BL209" s="23" t="s">
        <v>132</v>
      </c>
      <c r="BM209" s="23" t="s">
        <v>460</v>
      </c>
    </row>
    <row r="210" s="11" customFormat="1">
      <c r="B210" s="247"/>
      <c r="C210" s="248"/>
      <c r="D210" s="249" t="s">
        <v>252</v>
      </c>
      <c r="E210" s="250" t="s">
        <v>21</v>
      </c>
      <c r="F210" s="251" t="s">
        <v>461</v>
      </c>
      <c r="G210" s="248"/>
      <c r="H210" s="250" t="s">
        <v>21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252</v>
      </c>
      <c r="AU210" s="257" t="s">
        <v>81</v>
      </c>
      <c r="AV210" s="11" t="s">
        <v>79</v>
      </c>
      <c r="AW210" s="11" t="s">
        <v>35</v>
      </c>
      <c r="AX210" s="11" t="s">
        <v>71</v>
      </c>
      <c r="AY210" s="257" t="s">
        <v>126</v>
      </c>
    </row>
    <row r="211" s="11" customFormat="1">
      <c r="B211" s="247"/>
      <c r="C211" s="248"/>
      <c r="D211" s="249" t="s">
        <v>252</v>
      </c>
      <c r="E211" s="250" t="s">
        <v>21</v>
      </c>
      <c r="F211" s="251" t="s">
        <v>462</v>
      </c>
      <c r="G211" s="248"/>
      <c r="H211" s="250" t="s">
        <v>21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AT211" s="257" t="s">
        <v>252</v>
      </c>
      <c r="AU211" s="257" t="s">
        <v>81</v>
      </c>
      <c r="AV211" s="11" t="s">
        <v>79</v>
      </c>
      <c r="AW211" s="11" t="s">
        <v>35</v>
      </c>
      <c r="AX211" s="11" t="s">
        <v>71</v>
      </c>
      <c r="AY211" s="257" t="s">
        <v>126</v>
      </c>
    </row>
    <row r="212" s="12" customFormat="1">
      <c r="B212" s="258"/>
      <c r="C212" s="259"/>
      <c r="D212" s="249" t="s">
        <v>252</v>
      </c>
      <c r="E212" s="260" t="s">
        <v>234</v>
      </c>
      <c r="F212" s="261" t="s">
        <v>235</v>
      </c>
      <c r="G212" s="259"/>
      <c r="H212" s="262">
        <v>25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AT212" s="268" t="s">
        <v>252</v>
      </c>
      <c r="AU212" s="268" t="s">
        <v>81</v>
      </c>
      <c r="AV212" s="12" t="s">
        <v>81</v>
      </c>
      <c r="AW212" s="12" t="s">
        <v>35</v>
      </c>
      <c r="AX212" s="12" t="s">
        <v>71</v>
      </c>
      <c r="AY212" s="268" t="s">
        <v>126</v>
      </c>
    </row>
    <row r="213" s="12" customFormat="1">
      <c r="B213" s="258"/>
      <c r="C213" s="259"/>
      <c r="D213" s="249" t="s">
        <v>252</v>
      </c>
      <c r="E213" s="260" t="s">
        <v>21</v>
      </c>
      <c r="F213" s="261" t="s">
        <v>463</v>
      </c>
      <c r="G213" s="259"/>
      <c r="H213" s="262">
        <v>18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AT213" s="268" t="s">
        <v>252</v>
      </c>
      <c r="AU213" s="268" t="s">
        <v>81</v>
      </c>
      <c r="AV213" s="12" t="s">
        <v>81</v>
      </c>
      <c r="AW213" s="12" t="s">
        <v>35</v>
      </c>
      <c r="AX213" s="12" t="s">
        <v>71</v>
      </c>
      <c r="AY213" s="268" t="s">
        <v>126</v>
      </c>
    </row>
    <row r="214" s="13" customFormat="1">
      <c r="B214" s="269"/>
      <c r="C214" s="270"/>
      <c r="D214" s="249" t="s">
        <v>252</v>
      </c>
      <c r="E214" s="271" t="s">
        <v>21</v>
      </c>
      <c r="F214" s="272" t="s">
        <v>284</v>
      </c>
      <c r="G214" s="270"/>
      <c r="H214" s="273">
        <v>43</v>
      </c>
      <c r="I214" s="274"/>
      <c r="J214" s="270"/>
      <c r="K214" s="270"/>
      <c r="L214" s="275"/>
      <c r="M214" s="276"/>
      <c r="N214" s="277"/>
      <c r="O214" s="277"/>
      <c r="P214" s="277"/>
      <c r="Q214" s="277"/>
      <c r="R214" s="277"/>
      <c r="S214" s="277"/>
      <c r="T214" s="278"/>
      <c r="AT214" s="279" t="s">
        <v>252</v>
      </c>
      <c r="AU214" s="279" t="s">
        <v>81</v>
      </c>
      <c r="AV214" s="13" t="s">
        <v>132</v>
      </c>
      <c r="AW214" s="13" t="s">
        <v>35</v>
      </c>
      <c r="AX214" s="13" t="s">
        <v>79</v>
      </c>
      <c r="AY214" s="279" t="s">
        <v>126</v>
      </c>
    </row>
    <row r="215" s="1" customFormat="1" ht="16.5" customHeight="1">
      <c r="B215" s="45"/>
      <c r="C215" s="220" t="s">
        <v>464</v>
      </c>
      <c r="D215" s="220" t="s">
        <v>128</v>
      </c>
      <c r="E215" s="221" t="s">
        <v>465</v>
      </c>
      <c r="F215" s="222" t="s">
        <v>466</v>
      </c>
      <c r="G215" s="223" t="s">
        <v>204</v>
      </c>
      <c r="H215" s="224">
        <v>6.0899999999999999</v>
      </c>
      <c r="I215" s="225"/>
      <c r="J215" s="226">
        <f>ROUND(I215*H215,2)</f>
        <v>0</v>
      </c>
      <c r="K215" s="222" t="s">
        <v>21</v>
      </c>
      <c r="L215" s="227"/>
      <c r="M215" s="228" t="s">
        <v>21</v>
      </c>
      <c r="N215" s="229" t="s">
        <v>42</v>
      </c>
      <c r="O215" s="46"/>
      <c r="P215" s="230">
        <f>O215*H215</f>
        <v>0</v>
      </c>
      <c r="Q215" s="230">
        <v>0.13100000000000001</v>
      </c>
      <c r="R215" s="230">
        <f>Q215*H215</f>
        <v>0.79779</v>
      </c>
      <c r="S215" s="230">
        <v>0</v>
      </c>
      <c r="T215" s="231">
        <f>S215*H215</f>
        <v>0</v>
      </c>
      <c r="AR215" s="23" t="s">
        <v>131</v>
      </c>
      <c r="AT215" s="23" t="s">
        <v>128</v>
      </c>
      <c r="AU215" s="23" t="s">
        <v>81</v>
      </c>
      <c r="AY215" s="23" t="s">
        <v>126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3" t="s">
        <v>79</v>
      </c>
      <c r="BK215" s="232">
        <f>ROUND(I215*H215,2)</f>
        <v>0</v>
      </c>
      <c r="BL215" s="23" t="s">
        <v>132</v>
      </c>
      <c r="BM215" s="23" t="s">
        <v>467</v>
      </c>
    </row>
    <row r="216" s="11" customFormat="1">
      <c r="B216" s="247"/>
      <c r="C216" s="248"/>
      <c r="D216" s="249" t="s">
        <v>252</v>
      </c>
      <c r="E216" s="250" t="s">
        <v>21</v>
      </c>
      <c r="F216" s="251" t="s">
        <v>253</v>
      </c>
      <c r="G216" s="248"/>
      <c r="H216" s="250" t="s">
        <v>21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252</v>
      </c>
      <c r="AU216" s="257" t="s">
        <v>81</v>
      </c>
      <c r="AV216" s="11" t="s">
        <v>79</v>
      </c>
      <c r="AW216" s="11" t="s">
        <v>35</v>
      </c>
      <c r="AX216" s="11" t="s">
        <v>71</v>
      </c>
      <c r="AY216" s="257" t="s">
        <v>126</v>
      </c>
    </row>
    <row r="217" s="11" customFormat="1">
      <c r="B217" s="247"/>
      <c r="C217" s="248"/>
      <c r="D217" s="249" t="s">
        <v>252</v>
      </c>
      <c r="E217" s="250" t="s">
        <v>21</v>
      </c>
      <c r="F217" s="251" t="s">
        <v>468</v>
      </c>
      <c r="G217" s="248"/>
      <c r="H217" s="250" t="s">
        <v>21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252</v>
      </c>
      <c r="AU217" s="257" t="s">
        <v>81</v>
      </c>
      <c r="AV217" s="11" t="s">
        <v>79</v>
      </c>
      <c r="AW217" s="11" t="s">
        <v>35</v>
      </c>
      <c r="AX217" s="11" t="s">
        <v>71</v>
      </c>
      <c r="AY217" s="257" t="s">
        <v>126</v>
      </c>
    </row>
    <row r="218" s="12" customFormat="1">
      <c r="B218" s="258"/>
      <c r="C218" s="259"/>
      <c r="D218" s="249" t="s">
        <v>252</v>
      </c>
      <c r="E218" s="260" t="s">
        <v>211</v>
      </c>
      <c r="F218" s="261" t="s">
        <v>212</v>
      </c>
      <c r="G218" s="259"/>
      <c r="H218" s="262">
        <v>5.7999999999999998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AT218" s="268" t="s">
        <v>252</v>
      </c>
      <c r="AU218" s="268" t="s">
        <v>81</v>
      </c>
      <c r="AV218" s="12" t="s">
        <v>81</v>
      </c>
      <c r="AW218" s="12" t="s">
        <v>35</v>
      </c>
      <c r="AX218" s="12" t="s">
        <v>79</v>
      </c>
      <c r="AY218" s="268" t="s">
        <v>126</v>
      </c>
    </row>
    <row r="219" s="12" customFormat="1">
      <c r="B219" s="258"/>
      <c r="C219" s="259"/>
      <c r="D219" s="249" t="s">
        <v>252</v>
      </c>
      <c r="E219" s="259"/>
      <c r="F219" s="261" t="s">
        <v>469</v>
      </c>
      <c r="G219" s="259"/>
      <c r="H219" s="262">
        <v>6.0899999999999999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AT219" s="268" t="s">
        <v>252</v>
      </c>
      <c r="AU219" s="268" t="s">
        <v>81</v>
      </c>
      <c r="AV219" s="12" t="s">
        <v>81</v>
      </c>
      <c r="AW219" s="12" t="s">
        <v>6</v>
      </c>
      <c r="AX219" s="12" t="s">
        <v>79</v>
      </c>
      <c r="AY219" s="268" t="s">
        <v>126</v>
      </c>
    </row>
    <row r="220" s="1" customFormat="1" ht="51" customHeight="1">
      <c r="B220" s="45"/>
      <c r="C220" s="238" t="s">
        <v>470</v>
      </c>
      <c r="D220" s="238" t="s">
        <v>246</v>
      </c>
      <c r="E220" s="239" t="s">
        <v>471</v>
      </c>
      <c r="F220" s="240" t="s">
        <v>472</v>
      </c>
      <c r="G220" s="241" t="s">
        <v>204</v>
      </c>
      <c r="H220" s="242">
        <v>130</v>
      </c>
      <c r="I220" s="243"/>
      <c r="J220" s="244">
        <f>ROUND(I220*H220,2)</f>
        <v>0</v>
      </c>
      <c r="K220" s="240" t="s">
        <v>257</v>
      </c>
      <c r="L220" s="71"/>
      <c r="M220" s="245" t="s">
        <v>21</v>
      </c>
      <c r="N220" s="246" t="s">
        <v>42</v>
      </c>
      <c r="O220" s="46"/>
      <c r="P220" s="230">
        <f>O220*H220</f>
        <v>0</v>
      </c>
      <c r="Q220" s="230">
        <v>0.085650000000000004</v>
      </c>
      <c r="R220" s="230">
        <f>Q220*H220</f>
        <v>11.134500000000001</v>
      </c>
      <c r="S220" s="230">
        <v>0</v>
      </c>
      <c r="T220" s="231">
        <f>S220*H220</f>
        <v>0</v>
      </c>
      <c r="AR220" s="23" t="s">
        <v>132</v>
      </c>
      <c r="AT220" s="23" t="s">
        <v>246</v>
      </c>
      <c r="AU220" s="23" t="s">
        <v>81</v>
      </c>
      <c r="AY220" s="23" t="s">
        <v>126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3" t="s">
        <v>79</v>
      </c>
      <c r="BK220" s="232">
        <f>ROUND(I220*H220,2)</f>
        <v>0</v>
      </c>
      <c r="BL220" s="23" t="s">
        <v>132</v>
      </c>
      <c r="BM220" s="23" t="s">
        <v>473</v>
      </c>
    </row>
    <row r="221" s="12" customFormat="1">
      <c r="B221" s="258"/>
      <c r="C221" s="259"/>
      <c r="D221" s="249" t="s">
        <v>252</v>
      </c>
      <c r="E221" s="260" t="s">
        <v>21</v>
      </c>
      <c r="F221" s="261" t="s">
        <v>213</v>
      </c>
      <c r="G221" s="259"/>
      <c r="H221" s="262">
        <v>130</v>
      </c>
      <c r="I221" s="263"/>
      <c r="J221" s="259"/>
      <c r="K221" s="259"/>
      <c r="L221" s="264"/>
      <c r="M221" s="265"/>
      <c r="N221" s="266"/>
      <c r="O221" s="266"/>
      <c r="P221" s="266"/>
      <c r="Q221" s="266"/>
      <c r="R221" s="266"/>
      <c r="S221" s="266"/>
      <c r="T221" s="267"/>
      <c r="AT221" s="268" t="s">
        <v>252</v>
      </c>
      <c r="AU221" s="268" t="s">
        <v>81</v>
      </c>
      <c r="AV221" s="12" t="s">
        <v>81</v>
      </c>
      <c r="AW221" s="12" t="s">
        <v>35</v>
      </c>
      <c r="AX221" s="12" t="s">
        <v>79</v>
      </c>
      <c r="AY221" s="268" t="s">
        <v>126</v>
      </c>
    </row>
    <row r="222" s="1" customFormat="1" ht="16.5" customHeight="1">
      <c r="B222" s="45"/>
      <c r="C222" s="220" t="s">
        <v>474</v>
      </c>
      <c r="D222" s="220" t="s">
        <v>128</v>
      </c>
      <c r="E222" s="221" t="s">
        <v>475</v>
      </c>
      <c r="F222" s="222" t="s">
        <v>476</v>
      </c>
      <c r="G222" s="223" t="s">
        <v>204</v>
      </c>
      <c r="H222" s="224">
        <v>136.5</v>
      </c>
      <c r="I222" s="225"/>
      <c r="J222" s="226">
        <f>ROUND(I222*H222,2)</f>
        <v>0</v>
      </c>
      <c r="K222" s="222" t="s">
        <v>21</v>
      </c>
      <c r="L222" s="227"/>
      <c r="M222" s="228" t="s">
        <v>21</v>
      </c>
      <c r="N222" s="229" t="s">
        <v>42</v>
      </c>
      <c r="O222" s="46"/>
      <c r="P222" s="230">
        <f>O222*H222</f>
        <v>0</v>
      </c>
      <c r="Q222" s="230">
        <v>0.17599999999999999</v>
      </c>
      <c r="R222" s="230">
        <f>Q222*H222</f>
        <v>24.023999999999997</v>
      </c>
      <c r="S222" s="230">
        <v>0</v>
      </c>
      <c r="T222" s="231">
        <f>S222*H222</f>
        <v>0</v>
      </c>
      <c r="AR222" s="23" t="s">
        <v>131</v>
      </c>
      <c r="AT222" s="23" t="s">
        <v>128</v>
      </c>
      <c r="AU222" s="23" t="s">
        <v>81</v>
      </c>
      <c r="AY222" s="23" t="s">
        <v>126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3" t="s">
        <v>79</v>
      </c>
      <c r="BK222" s="232">
        <f>ROUND(I222*H222,2)</f>
        <v>0</v>
      </c>
      <c r="BL222" s="23" t="s">
        <v>132</v>
      </c>
      <c r="BM222" s="23" t="s">
        <v>477</v>
      </c>
    </row>
    <row r="223" s="11" customFormat="1">
      <c r="B223" s="247"/>
      <c r="C223" s="248"/>
      <c r="D223" s="249" t="s">
        <v>252</v>
      </c>
      <c r="E223" s="250" t="s">
        <v>21</v>
      </c>
      <c r="F223" s="251" t="s">
        <v>253</v>
      </c>
      <c r="G223" s="248"/>
      <c r="H223" s="250" t="s">
        <v>21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252</v>
      </c>
      <c r="AU223" s="257" t="s">
        <v>81</v>
      </c>
      <c r="AV223" s="11" t="s">
        <v>79</v>
      </c>
      <c r="AW223" s="11" t="s">
        <v>35</v>
      </c>
      <c r="AX223" s="11" t="s">
        <v>71</v>
      </c>
      <c r="AY223" s="257" t="s">
        <v>126</v>
      </c>
    </row>
    <row r="224" s="11" customFormat="1">
      <c r="B224" s="247"/>
      <c r="C224" s="248"/>
      <c r="D224" s="249" t="s">
        <v>252</v>
      </c>
      <c r="E224" s="250" t="s">
        <v>21</v>
      </c>
      <c r="F224" s="251" t="s">
        <v>478</v>
      </c>
      <c r="G224" s="248"/>
      <c r="H224" s="250" t="s">
        <v>21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252</v>
      </c>
      <c r="AU224" s="257" t="s">
        <v>81</v>
      </c>
      <c r="AV224" s="11" t="s">
        <v>79</v>
      </c>
      <c r="AW224" s="11" t="s">
        <v>35</v>
      </c>
      <c r="AX224" s="11" t="s">
        <v>71</v>
      </c>
      <c r="AY224" s="257" t="s">
        <v>126</v>
      </c>
    </row>
    <row r="225" s="12" customFormat="1">
      <c r="B225" s="258"/>
      <c r="C225" s="259"/>
      <c r="D225" s="249" t="s">
        <v>252</v>
      </c>
      <c r="E225" s="260" t="s">
        <v>213</v>
      </c>
      <c r="F225" s="261" t="s">
        <v>214</v>
      </c>
      <c r="G225" s="259"/>
      <c r="H225" s="262">
        <v>130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AT225" s="268" t="s">
        <v>252</v>
      </c>
      <c r="AU225" s="268" t="s">
        <v>81</v>
      </c>
      <c r="AV225" s="12" t="s">
        <v>81</v>
      </c>
      <c r="AW225" s="12" t="s">
        <v>35</v>
      </c>
      <c r="AX225" s="12" t="s">
        <v>79</v>
      </c>
      <c r="AY225" s="268" t="s">
        <v>126</v>
      </c>
    </row>
    <row r="226" s="12" customFormat="1">
      <c r="B226" s="258"/>
      <c r="C226" s="259"/>
      <c r="D226" s="249" t="s">
        <v>252</v>
      </c>
      <c r="E226" s="259"/>
      <c r="F226" s="261" t="s">
        <v>479</v>
      </c>
      <c r="G226" s="259"/>
      <c r="H226" s="262">
        <v>136.5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AT226" s="268" t="s">
        <v>252</v>
      </c>
      <c r="AU226" s="268" t="s">
        <v>81</v>
      </c>
      <c r="AV226" s="12" t="s">
        <v>81</v>
      </c>
      <c r="AW226" s="12" t="s">
        <v>6</v>
      </c>
      <c r="AX226" s="12" t="s">
        <v>79</v>
      </c>
      <c r="AY226" s="268" t="s">
        <v>126</v>
      </c>
    </row>
    <row r="227" s="1" customFormat="1" ht="16.5" customHeight="1">
      <c r="B227" s="45"/>
      <c r="C227" s="220" t="s">
        <v>480</v>
      </c>
      <c r="D227" s="220" t="s">
        <v>128</v>
      </c>
      <c r="E227" s="221" t="s">
        <v>481</v>
      </c>
      <c r="F227" s="222" t="s">
        <v>482</v>
      </c>
      <c r="G227" s="223" t="s">
        <v>204</v>
      </c>
      <c r="H227" s="224">
        <v>12.810000000000001</v>
      </c>
      <c r="I227" s="225"/>
      <c r="J227" s="226">
        <f>ROUND(I227*H227,2)</f>
        <v>0</v>
      </c>
      <c r="K227" s="222" t="s">
        <v>21</v>
      </c>
      <c r="L227" s="227"/>
      <c r="M227" s="228" t="s">
        <v>21</v>
      </c>
      <c r="N227" s="229" t="s">
        <v>42</v>
      </c>
      <c r="O227" s="46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3" t="s">
        <v>131</v>
      </c>
      <c r="AT227" s="23" t="s">
        <v>128</v>
      </c>
      <c r="AU227" s="23" t="s">
        <v>81</v>
      </c>
      <c r="AY227" s="23" t="s">
        <v>126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3" t="s">
        <v>79</v>
      </c>
      <c r="BK227" s="232">
        <f>ROUND(I227*H227,2)</f>
        <v>0</v>
      </c>
      <c r="BL227" s="23" t="s">
        <v>132</v>
      </c>
      <c r="BM227" s="23" t="s">
        <v>483</v>
      </c>
    </row>
    <row r="228" s="11" customFormat="1">
      <c r="B228" s="247"/>
      <c r="C228" s="248"/>
      <c r="D228" s="249" t="s">
        <v>252</v>
      </c>
      <c r="E228" s="250" t="s">
        <v>21</v>
      </c>
      <c r="F228" s="251" t="s">
        <v>253</v>
      </c>
      <c r="G228" s="248"/>
      <c r="H228" s="250" t="s">
        <v>21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AT228" s="257" t="s">
        <v>252</v>
      </c>
      <c r="AU228" s="257" t="s">
        <v>81</v>
      </c>
      <c r="AV228" s="11" t="s">
        <v>79</v>
      </c>
      <c r="AW228" s="11" t="s">
        <v>35</v>
      </c>
      <c r="AX228" s="11" t="s">
        <v>71</v>
      </c>
      <c r="AY228" s="257" t="s">
        <v>126</v>
      </c>
    </row>
    <row r="229" s="11" customFormat="1">
      <c r="B229" s="247"/>
      <c r="C229" s="248"/>
      <c r="D229" s="249" t="s">
        <v>252</v>
      </c>
      <c r="E229" s="250" t="s">
        <v>21</v>
      </c>
      <c r="F229" s="251" t="s">
        <v>478</v>
      </c>
      <c r="G229" s="248"/>
      <c r="H229" s="250" t="s">
        <v>21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252</v>
      </c>
      <c r="AU229" s="257" t="s">
        <v>81</v>
      </c>
      <c r="AV229" s="11" t="s">
        <v>79</v>
      </c>
      <c r="AW229" s="11" t="s">
        <v>35</v>
      </c>
      <c r="AX229" s="11" t="s">
        <v>71</v>
      </c>
      <c r="AY229" s="257" t="s">
        <v>126</v>
      </c>
    </row>
    <row r="230" s="12" customFormat="1">
      <c r="B230" s="258"/>
      <c r="C230" s="259"/>
      <c r="D230" s="249" t="s">
        <v>252</v>
      </c>
      <c r="E230" s="260" t="s">
        <v>232</v>
      </c>
      <c r="F230" s="261" t="s">
        <v>233</v>
      </c>
      <c r="G230" s="259"/>
      <c r="H230" s="262">
        <v>12.199999999999999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AT230" s="268" t="s">
        <v>252</v>
      </c>
      <c r="AU230" s="268" t="s">
        <v>81</v>
      </c>
      <c r="AV230" s="12" t="s">
        <v>81</v>
      </c>
      <c r="AW230" s="12" t="s">
        <v>35</v>
      </c>
      <c r="AX230" s="12" t="s">
        <v>79</v>
      </c>
      <c r="AY230" s="268" t="s">
        <v>126</v>
      </c>
    </row>
    <row r="231" s="12" customFormat="1">
      <c r="B231" s="258"/>
      <c r="C231" s="259"/>
      <c r="D231" s="249" t="s">
        <v>252</v>
      </c>
      <c r="E231" s="259"/>
      <c r="F231" s="261" t="s">
        <v>484</v>
      </c>
      <c r="G231" s="259"/>
      <c r="H231" s="262">
        <v>12.810000000000001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252</v>
      </c>
      <c r="AU231" s="268" t="s">
        <v>81</v>
      </c>
      <c r="AV231" s="12" t="s">
        <v>81</v>
      </c>
      <c r="AW231" s="12" t="s">
        <v>6</v>
      </c>
      <c r="AX231" s="12" t="s">
        <v>79</v>
      </c>
      <c r="AY231" s="268" t="s">
        <v>126</v>
      </c>
    </row>
    <row r="232" s="10" customFormat="1" ht="29.88" customHeight="1">
      <c r="B232" s="204"/>
      <c r="C232" s="205"/>
      <c r="D232" s="206" t="s">
        <v>70</v>
      </c>
      <c r="E232" s="218" t="s">
        <v>155</v>
      </c>
      <c r="F232" s="218" t="s">
        <v>485</v>
      </c>
      <c r="G232" s="205"/>
      <c r="H232" s="205"/>
      <c r="I232" s="208"/>
      <c r="J232" s="219">
        <f>BK232</f>
        <v>0</v>
      </c>
      <c r="K232" s="205"/>
      <c r="L232" s="210"/>
      <c r="M232" s="211"/>
      <c r="N232" s="212"/>
      <c r="O232" s="212"/>
      <c r="P232" s="213">
        <f>SUM(P233:P275)</f>
        <v>0</v>
      </c>
      <c r="Q232" s="212"/>
      <c r="R232" s="213">
        <f>SUM(R233:R275)</f>
        <v>34.20636674</v>
      </c>
      <c r="S232" s="212"/>
      <c r="T232" s="214">
        <f>SUM(T233:T275)</f>
        <v>6.6160000000000005</v>
      </c>
      <c r="AR232" s="215" t="s">
        <v>79</v>
      </c>
      <c r="AT232" s="216" t="s">
        <v>70</v>
      </c>
      <c r="AU232" s="216" t="s">
        <v>79</v>
      </c>
      <c r="AY232" s="215" t="s">
        <v>126</v>
      </c>
      <c r="BK232" s="217">
        <f>SUM(BK233:BK275)</f>
        <v>0</v>
      </c>
    </row>
    <row r="233" s="1" customFormat="1" ht="25.5" customHeight="1">
      <c r="B233" s="45"/>
      <c r="C233" s="238" t="s">
        <v>486</v>
      </c>
      <c r="D233" s="238" t="s">
        <v>246</v>
      </c>
      <c r="E233" s="239" t="s">
        <v>487</v>
      </c>
      <c r="F233" s="240" t="s">
        <v>488</v>
      </c>
      <c r="G233" s="241" t="s">
        <v>162</v>
      </c>
      <c r="H233" s="242">
        <v>2</v>
      </c>
      <c r="I233" s="243"/>
      <c r="J233" s="244">
        <f>ROUND(I233*H233,2)</f>
        <v>0</v>
      </c>
      <c r="K233" s="240" t="s">
        <v>250</v>
      </c>
      <c r="L233" s="71"/>
      <c r="M233" s="245" t="s">
        <v>21</v>
      </c>
      <c r="N233" s="246" t="s">
        <v>42</v>
      </c>
      <c r="O233" s="46"/>
      <c r="P233" s="230">
        <f>O233*H233</f>
        <v>0</v>
      </c>
      <c r="Q233" s="230">
        <v>0.00069999999999999999</v>
      </c>
      <c r="R233" s="230">
        <f>Q233*H233</f>
        <v>0.0014</v>
      </c>
      <c r="S233" s="230">
        <v>0</v>
      </c>
      <c r="T233" s="231">
        <f>S233*H233</f>
        <v>0</v>
      </c>
      <c r="AR233" s="23" t="s">
        <v>132</v>
      </c>
      <c r="AT233" s="23" t="s">
        <v>246</v>
      </c>
      <c r="AU233" s="23" t="s">
        <v>81</v>
      </c>
      <c r="AY233" s="23" t="s">
        <v>126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3" t="s">
        <v>79</v>
      </c>
      <c r="BK233" s="232">
        <f>ROUND(I233*H233,2)</f>
        <v>0</v>
      </c>
      <c r="BL233" s="23" t="s">
        <v>132</v>
      </c>
      <c r="BM233" s="23" t="s">
        <v>489</v>
      </c>
    </row>
    <row r="234" s="1" customFormat="1" ht="16.5" customHeight="1">
      <c r="B234" s="45"/>
      <c r="C234" s="220" t="s">
        <v>490</v>
      </c>
      <c r="D234" s="220" t="s">
        <v>128</v>
      </c>
      <c r="E234" s="221" t="s">
        <v>491</v>
      </c>
      <c r="F234" s="222" t="s">
        <v>492</v>
      </c>
      <c r="G234" s="223" t="s">
        <v>162</v>
      </c>
      <c r="H234" s="224">
        <v>2</v>
      </c>
      <c r="I234" s="225"/>
      <c r="J234" s="226">
        <f>ROUND(I234*H234,2)</f>
        <v>0</v>
      </c>
      <c r="K234" s="222" t="s">
        <v>250</v>
      </c>
      <c r="L234" s="227"/>
      <c r="M234" s="228" t="s">
        <v>21</v>
      </c>
      <c r="N234" s="229" t="s">
        <v>42</v>
      </c>
      <c r="O234" s="46"/>
      <c r="P234" s="230">
        <f>O234*H234</f>
        <v>0</v>
      </c>
      <c r="Q234" s="230">
        <v>0.0035999999999999999</v>
      </c>
      <c r="R234" s="230">
        <f>Q234*H234</f>
        <v>0.0071999999999999998</v>
      </c>
      <c r="S234" s="230">
        <v>0</v>
      </c>
      <c r="T234" s="231">
        <f>S234*H234</f>
        <v>0</v>
      </c>
      <c r="AR234" s="23" t="s">
        <v>131</v>
      </c>
      <c r="AT234" s="23" t="s">
        <v>128</v>
      </c>
      <c r="AU234" s="23" t="s">
        <v>81</v>
      </c>
      <c r="AY234" s="23" t="s">
        <v>126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3" t="s">
        <v>79</v>
      </c>
      <c r="BK234" s="232">
        <f>ROUND(I234*H234,2)</f>
        <v>0</v>
      </c>
      <c r="BL234" s="23" t="s">
        <v>132</v>
      </c>
      <c r="BM234" s="23" t="s">
        <v>493</v>
      </c>
    </row>
    <row r="235" s="1" customFormat="1" ht="16.5" customHeight="1">
      <c r="B235" s="45"/>
      <c r="C235" s="220" t="s">
        <v>494</v>
      </c>
      <c r="D235" s="220" t="s">
        <v>128</v>
      </c>
      <c r="E235" s="221" t="s">
        <v>495</v>
      </c>
      <c r="F235" s="222" t="s">
        <v>496</v>
      </c>
      <c r="G235" s="223" t="s">
        <v>162</v>
      </c>
      <c r="H235" s="224">
        <v>2</v>
      </c>
      <c r="I235" s="225"/>
      <c r="J235" s="226">
        <f>ROUND(I235*H235,2)</f>
        <v>0</v>
      </c>
      <c r="K235" s="222" t="s">
        <v>250</v>
      </c>
      <c r="L235" s="227"/>
      <c r="M235" s="228" t="s">
        <v>21</v>
      </c>
      <c r="N235" s="229" t="s">
        <v>42</v>
      </c>
      <c r="O235" s="46"/>
      <c r="P235" s="230">
        <f>O235*H235</f>
        <v>0</v>
      </c>
      <c r="Q235" s="230">
        <v>0.0061000000000000004</v>
      </c>
      <c r="R235" s="230">
        <f>Q235*H235</f>
        <v>0.012200000000000001</v>
      </c>
      <c r="S235" s="230">
        <v>0</v>
      </c>
      <c r="T235" s="231">
        <f>S235*H235</f>
        <v>0</v>
      </c>
      <c r="AR235" s="23" t="s">
        <v>131</v>
      </c>
      <c r="AT235" s="23" t="s">
        <v>128</v>
      </c>
      <c r="AU235" s="23" t="s">
        <v>81</v>
      </c>
      <c r="AY235" s="23" t="s">
        <v>126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3" t="s">
        <v>79</v>
      </c>
      <c r="BK235" s="232">
        <f>ROUND(I235*H235,2)</f>
        <v>0</v>
      </c>
      <c r="BL235" s="23" t="s">
        <v>132</v>
      </c>
      <c r="BM235" s="23" t="s">
        <v>497</v>
      </c>
    </row>
    <row r="236" s="1" customFormat="1" ht="16.5" customHeight="1">
      <c r="B236" s="45"/>
      <c r="C236" s="220" t="s">
        <v>498</v>
      </c>
      <c r="D236" s="220" t="s">
        <v>128</v>
      </c>
      <c r="E236" s="221" t="s">
        <v>499</v>
      </c>
      <c r="F236" s="222" t="s">
        <v>500</v>
      </c>
      <c r="G236" s="223" t="s">
        <v>162</v>
      </c>
      <c r="H236" s="224">
        <v>2</v>
      </c>
      <c r="I236" s="225"/>
      <c r="J236" s="226">
        <f>ROUND(I236*H236,2)</f>
        <v>0</v>
      </c>
      <c r="K236" s="222" t="s">
        <v>250</v>
      </c>
      <c r="L236" s="227"/>
      <c r="M236" s="228" t="s">
        <v>21</v>
      </c>
      <c r="N236" s="229" t="s">
        <v>42</v>
      </c>
      <c r="O236" s="46"/>
      <c r="P236" s="230">
        <f>O236*H236</f>
        <v>0</v>
      </c>
      <c r="Q236" s="230">
        <v>0.0030000000000000001</v>
      </c>
      <c r="R236" s="230">
        <f>Q236*H236</f>
        <v>0.0060000000000000001</v>
      </c>
      <c r="S236" s="230">
        <v>0</v>
      </c>
      <c r="T236" s="231">
        <f>S236*H236</f>
        <v>0</v>
      </c>
      <c r="AR236" s="23" t="s">
        <v>131</v>
      </c>
      <c r="AT236" s="23" t="s">
        <v>128</v>
      </c>
      <c r="AU236" s="23" t="s">
        <v>81</v>
      </c>
      <c r="AY236" s="23" t="s">
        <v>126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23" t="s">
        <v>79</v>
      </c>
      <c r="BK236" s="232">
        <f>ROUND(I236*H236,2)</f>
        <v>0</v>
      </c>
      <c r="BL236" s="23" t="s">
        <v>132</v>
      </c>
      <c r="BM236" s="23" t="s">
        <v>501</v>
      </c>
    </row>
    <row r="237" s="1" customFormat="1" ht="16.5" customHeight="1">
      <c r="B237" s="45"/>
      <c r="C237" s="220" t="s">
        <v>502</v>
      </c>
      <c r="D237" s="220" t="s">
        <v>128</v>
      </c>
      <c r="E237" s="221" t="s">
        <v>503</v>
      </c>
      <c r="F237" s="222" t="s">
        <v>504</v>
      </c>
      <c r="G237" s="223" t="s">
        <v>162</v>
      </c>
      <c r="H237" s="224">
        <v>2</v>
      </c>
      <c r="I237" s="225"/>
      <c r="J237" s="226">
        <f>ROUND(I237*H237,2)</f>
        <v>0</v>
      </c>
      <c r="K237" s="222" t="s">
        <v>250</v>
      </c>
      <c r="L237" s="227"/>
      <c r="M237" s="228" t="s">
        <v>21</v>
      </c>
      <c r="N237" s="229" t="s">
        <v>42</v>
      </c>
      <c r="O237" s="46"/>
      <c r="P237" s="230">
        <f>O237*H237</f>
        <v>0</v>
      </c>
      <c r="Q237" s="230">
        <v>0.00010000000000000001</v>
      </c>
      <c r="R237" s="230">
        <f>Q237*H237</f>
        <v>0.00020000000000000001</v>
      </c>
      <c r="S237" s="230">
        <v>0</v>
      </c>
      <c r="T237" s="231">
        <f>S237*H237</f>
        <v>0</v>
      </c>
      <c r="AR237" s="23" t="s">
        <v>131</v>
      </c>
      <c r="AT237" s="23" t="s">
        <v>128</v>
      </c>
      <c r="AU237" s="23" t="s">
        <v>81</v>
      </c>
      <c r="AY237" s="23" t="s">
        <v>126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3" t="s">
        <v>79</v>
      </c>
      <c r="BK237" s="232">
        <f>ROUND(I237*H237,2)</f>
        <v>0</v>
      </c>
      <c r="BL237" s="23" t="s">
        <v>132</v>
      </c>
      <c r="BM237" s="23" t="s">
        <v>505</v>
      </c>
    </row>
    <row r="238" s="1" customFormat="1" ht="25.5" customHeight="1">
      <c r="B238" s="45"/>
      <c r="C238" s="238" t="s">
        <v>506</v>
      </c>
      <c r="D238" s="238" t="s">
        <v>246</v>
      </c>
      <c r="E238" s="239" t="s">
        <v>507</v>
      </c>
      <c r="F238" s="240" t="s">
        <v>508</v>
      </c>
      <c r="G238" s="241" t="s">
        <v>223</v>
      </c>
      <c r="H238" s="242">
        <v>45.5</v>
      </c>
      <c r="I238" s="243"/>
      <c r="J238" s="244">
        <f>ROUND(I238*H238,2)</f>
        <v>0</v>
      </c>
      <c r="K238" s="240" t="s">
        <v>257</v>
      </c>
      <c r="L238" s="71"/>
      <c r="M238" s="245" t="s">
        <v>21</v>
      </c>
      <c r="N238" s="246" t="s">
        <v>42</v>
      </c>
      <c r="O238" s="46"/>
      <c r="P238" s="230">
        <f>O238*H238</f>
        <v>0</v>
      </c>
      <c r="Q238" s="230">
        <v>0.00020000000000000001</v>
      </c>
      <c r="R238" s="230">
        <f>Q238*H238</f>
        <v>0.0091000000000000004</v>
      </c>
      <c r="S238" s="230">
        <v>0</v>
      </c>
      <c r="T238" s="231">
        <f>S238*H238</f>
        <v>0</v>
      </c>
      <c r="AR238" s="23" t="s">
        <v>132</v>
      </c>
      <c r="AT238" s="23" t="s">
        <v>246</v>
      </c>
      <c r="AU238" s="23" t="s">
        <v>81</v>
      </c>
      <c r="AY238" s="23" t="s">
        <v>126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3" t="s">
        <v>79</v>
      </c>
      <c r="BK238" s="232">
        <f>ROUND(I238*H238,2)</f>
        <v>0</v>
      </c>
      <c r="BL238" s="23" t="s">
        <v>132</v>
      </c>
      <c r="BM238" s="23" t="s">
        <v>509</v>
      </c>
    </row>
    <row r="239" s="11" customFormat="1">
      <c r="B239" s="247"/>
      <c r="C239" s="248"/>
      <c r="D239" s="249" t="s">
        <v>252</v>
      </c>
      <c r="E239" s="250" t="s">
        <v>21</v>
      </c>
      <c r="F239" s="251" t="s">
        <v>510</v>
      </c>
      <c r="G239" s="248"/>
      <c r="H239" s="250" t="s">
        <v>21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AT239" s="257" t="s">
        <v>252</v>
      </c>
      <c r="AU239" s="257" t="s">
        <v>81</v>
      </c>
      <c r="AV239" s="11" t="s">
        <v>79</v>
      </c>
      <c r="AW239" s="11" t="s">
        <v>35</v>
      </c>
      <c r="AX239" s="11" t="s">
        <v>71</v>
      </c>
      <c r="AY239" s="257" t="s">
        <v>126</v>
      </c>
    </row>
    <row r="240" s="12" customFormat="1">
      <c r="B240" s="258"/>
      <c r="C240" s="259"/>
      <c r="D240" s="249" t="s">
        <v>252</v>
      </c>
      <c r="E240" s="260" t="s">
        <v>225</v>
      </c>
      <c r="F240" s="261" t="s">
        <v>511</v>
      </c>
      <c r="G240" s="259"/>
      <c r="H240" s="262">
        <v>45.5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AT240" s="268" t="s">
        <v>252</v>
      </c>
      <c r="AU240" s="268" t="s">
        <v>81</v>
      </c>
      <c r="AV240" s="12" t="s">
        <v>81</v>
      </c>
      <c r="AW240" s="12" t="s">
        <v>35</v>
      </c>
      <c r="AX240" s="12" t="s">
        <v>79</v>
      </c>
      <c r="AY240" s="268" t="s">
        <v>126</v>
      </c>
    </row>
    <row r="241" s="1" customFormat="1" ht="25.5" customHeight="1">
      <c r="B241" s="45"/>
      <c r="C241" s="238" t="s">
        <v>512</v>
      </c>
      <c r="D241" s="238" t="s">
        <v>246</v>
      </c>
      <c r="E241" s="239" t="s">
        <v>513</v>
      </c>
      <c r="F241" s="240" t="s">
        <v>514</v>
      </c>
      <c r="G241" s="241" t="s">
        <v>204</v>
      </c>
      <c r="H241" s="242">
        <v>1</v>
      </c>
      <c r="I241" s="243"/>
      <c r="J241" s="244">
        <f>ROUND(I241*H241,2)</f>
        <v>0</v>
      </c>
      <c r="K241" s="240" t="s">
        <v>257</v>
      </c>
      <c r="L241" s="71"/>
      <c r="M241" s="245" t="s">
        <v>21</v>
      </c>
      <c r="N241" s="246" t="s">
        <v>42</v>
      </c>
      <c r="O241" s="46"/>
      <c r="P241" s="230">
        <f>O241*H241</f>
        <v>0</v>
      </c>
      <c r="Q241" s="230">
        <v>0.0016000000000000001</v>
      </c>
      <c r="R241" s="230">
        <f>Q241*H241</f>
        <v>0.0016000000000000001</v>
      </c>
      <c r="S241" s="230">
        <v>0</v>
      </c>
      <c r="T241" s="231">
        <f>S241*H241</f>
        <v>0</v>
      </c>
      <c r="AR241" s="23" t="s">
        <v>132</v>
      </c>
      <c r="AT241" s="23" t="s">
        <v>246</v>
      </c>
      <c r="AU241" s="23" t="s">
        <v>81</v>
      </c>
      <c r="AY241" s="23" t="s">
        <v>126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3" t="s">
        <v>79</v>
      </c>
      <c r="BK241" s="232">
        <f>ROUND(I241*H241,2)</f>
        <v>0</v>
      </c>
      <c r="BL241" s="23" t="s">
        <v>132</v>
      </c>
      <c r="BM241" s="23" t="s">
        <v>515</v>
      </c>
    </row>
    <row r="242" s="12" customFormat="1">
      <c r="B242" s="258"/>
      <c r="C242" s="259"/>
      <c r="D242" s="249" t="s">
        <v>252</v>
      </c>
      <c r="E242" s="260" t="s">
        <v>21</v>
      </c>
      <c r="F242" s="261" t="s">
        <v>79</v>
      </c>
      <c r="G242" s="259"/>
      <c r="H242" s="262">
        <v>1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AT242" s="268" t="s">
        <v>252</v>
      </c>
      <c r="AU242" s="268" t="s">
        <v>81</v>
      </c>
      <c r="AV242" s="12" t="s">
        <v>81</v>
      </c>
      <c r="AW242" s="12" t="s">
        <v>35</v>
      </c>
      <c r="AX242" s="12" t="s">
        <v>79</v>
      </c>
      <c r="AY242" s="268" t="s">
        <v>126</v>
      </c>
    </row>
    <row r="243" s="1" customFormat="1" ht="16.5" customHeight="1">
      <c r="B243" s="45"/>
      <c r="C243" s="220" t="s">
        <v>516</v>
      </c>
      <c r="D243" s="220" t="s">
        <v>128</v>
      </c>
      <c r="E243" s="221" t="s">
        <v>517</v>
      </c>
      <c r="F243" s="222" t="s">
        <v>518</v>
      </c>
      <c r="G243" s="223" t="s">
        <v>223</v>
      </c>
      <c r="H243" s="224">
        <v>6</v>
      </c>
      <c r="I243" s="225"/>
      <c r="J243" s="226">
        <f>ROUND(I243*H243,2)</f>
        <v>0</v>
      </c>
      <c r="K243" s="222" t="s">
        <v>21</v>
      </c>
      <c r="L243" s="227"/>
      <c r="M243" s="228" t="s">
        <v>21</v>
      </c>
      <c r="N243" s="229" t="s">
        <v>42</v>
      </c>
      <c r="O243" s="46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3" t="s">
        <v>131</v>
      </c>
      <c r="AT243" s="23" t="s">
        <v>128</v>
      </c>
      <c r="AU243" s="23" t="s">
        <v>81</v>
      </c>
      <c r="AY243" s="23" t="s">
        <v>126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3" t="s">
        <v>79</v>
      </c>
      <c r="BK243" s="232">
        <f>ROUND(I243*H243,2)</f>
        <v>0</v>
      </c>
      <c r="BL243" s="23" t="s">
        <v>132</v>
      </c>
      <c r="BM243" s="23" t="s">
        <v>519</v>
      </c>
    </row>
    <row r="244" s="11" customFormat="1">
      <c r="B244" s="247"/>
      <c r="C244" s="248"/>
      <c r="D244" s="249" t="s">
        <v>252</v>
      </c>
      <c r="E244" s="250" t="s">
        <v>21</v>
      </c>
      <c r="F244" s="251" t="s">
        <v>253</v>
      </c>
      <c r="G244" s="248"/>
      <c r="H244" s="250" t="s">
        <v>21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252</v>
      </c>
      <c r="AU244" s="257" t="s">
        <v>81</v>
      </c>
      <c r="AV244" s="11" t="s">
        <v>79</v>
      </c>
      <c r="AW244" s="11" t="s">
        <v>35</v>
      </c>
      <c r="AX244" s="11" t="s">
        <v>71</v>
      </c>
      <c r="AY244" s="257" t="s">
        <v>126</v>
      </c>
    </row>
    <row r="245" s="12" customFormat="1">
      <c r="B245" s="258"/>
      <c r="C245" s="259"/>
      <c r="D245" s="249" t="s">
        <v>252</v>
      </c>
      <c r="E245" s="260" t="s">
        <v>21</v>
      </c>
      <c r="F245" s="261" t="s">
        <v>144</v>
      </c>
      <c r="G245" s="259"/>
      <c r="H245" s="262">
        <v>6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AT245" s="268" t="s">
        <v>252</v>
      </c>
      <c r="AU245" s="268" t="s">
        <v>81</v>
      </c>
      <c r="AV245" s="12" t="s">
        <v>81</v>
      </c>
      <c r="AW245" s="12" t="s">
        <v>35</v>
      </c>
      <c r="AX245" s="12" t="s">
        <v>79</v>
      </c>
      <c r="AY245" s="268" t="s">
        <v>126</v>
      </c>
    </row>
    <row r="246" s="1" customFormat="1" ht="25.5" customHeight="1">
      <c r="B246" s="45"/>
      <c r="C246" s="238" t="s">
        <v>520</v>
      </c>
      <c r="D246" s="238" t="s">
        <v>246</v>
      </c>
      <c r="E246" s="239" t="s">
        <v>521</v>
      </c>
      <c r="F246" s="240" t="s">
        <v>522</v>
      </c>
      <c r="G246" s="241" t="s">
        <v>223</v>
      </c>
      <c r="H246" s="242">
        <v>51.5</v>
      </c>
      <c r="I246" s="243"/>
      <c r="J246" s="244">
        <f>ROUND(I246*H246,2)</f>
        <v>0</v>
      </c>
      <c r="K246" s="240" t="s">
        <v>257</v>
      </c>
      <c r="L246" s="71"/>
      <c r="M246" s="245" t="s">
        <v>21</v>
      </c>
      <c r="N246" s="246" t="s">
        <v>42</v>
      </c>
      <c r="O246" s="46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3" t="s">
        <v>132</v>
      </c>
      <c r="AT246" s="23" t="s">
        <v>246</v>
      </c>
      <c r="AU246" s="23" t="s">
        <v>81</v>
      </c>
      <c r="AY246" s="23" t="s">
        <v>126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3" t="s">
        <v>79</v>
      </c>
      <c r="BK246" s="232">
        <f>ROUND(I246*H246,2)</f>
        <v>0</v>
      </c>
      <c r="BL246" s="23" t="s">
        <v>132</v>
      </c>
      <c r="BM246" s="23" t="s">
        <v>523</v>
      </c>
    </row>
    <row r="247" s="12" customFormat="1">
      <c r="B247" s="258"/>
      <c r="C247" s="259"/>
      <c r="D247" s="249" t="s">
        <v>252</v>
      </c>
      <c r="E247" s="260" t="s">
        <v>21</v>
      </c>
      <c r="F247" s="261" t="s">
        <v>524</v>
      </c>
      <c r="G247" s="259"/>
      <c r="H247" s="262">
        <v>51.5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AT247" s="268" t="s">
        <v>252</v>
      </c>
      <c r="AU247" s="268" t="s">
        <v>81</v>
      </c>
      <c r="AV247" s="12" t="s">
        <v>81</v>
      </c>
      <c r="AW247" s="12" t="s">
        <v>35</v>
      </c>
      <c r="AX247" s="12" t="s">
        <v>79</v>
      </c>
      <c r="AY247" s="268" t="s">
        <v>126</v>
      </c>
    </row>
    <row r="248" s="1" customFormat="1" ht="38.25" customHeight="1">
      <c r="B248" s="45"/>
      <c r="C248" s="238" t="s">
        <v>205</v>
      </c>
      <c r="D248" s="238" t="s">
        <v>246</v>
      </c>
      <c r="E248" s="239" t="s">
        <v>525</v>
      </c>
      <c r="F248" s="240" t="s">
        <v>526</v>
      </c>
      <c r="G248" s="241" t="s">
        <v>223</v>
      </c>
      <c r="H248" s="242">
        <v>29</v>
      </c>
      <c r="I248" s="243"/>
      <c r="J248" s="244">
        <f>ROUND(I248*H248,2)</f>
        <v>0</v>
      </c>
      <c r="K248" s="240" t="s">
        <v>250</v>
      </c>
      <c r="L248" s="71"/>
      <c r="M248" s="245" t="s">
        <v>21</v>
      </c>
      <c r="N248" s="246" t="s">
        <v>42</v>
      </c>
      <c r="O248" s="46"/>
      <c r="P248" s="230">
        <f>O248*H248</f>
        <v>0</v>
      </c>
      <c r="Q248" s="230">
        <v>0.071900000000000006</v>
      </c>
      <c r="R248" s="230">
        <f>Q248*H248</f>
        <v>2.0851000000000002</v>
      </c>
      <c r="S248" s="230">
        <v>0</v>
      </c>
      <c r="T248" s="231">
        <f>S248*H248</f>
        <v>0</v>
      </c>
      <c r="AR248" s="23" t="s">
        <v>132</v>
      </c>
      <c r="AT248" s="23" t="s">
        <v>246</v>
      </c>
      <c r="AU248" s="23" t="s">
        <v>81</v>
      </c>
      <c r="AY248" s="23" t="s">
        <v>126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3" t="s">
        <v>79</v>
      </c>
      <c r="BK248" s="232">
        <f>ROUND(I248*H248,2)</f>
        <v>0</v>
      </c>
      <c r="BL248" s="23" t="s">
        <v>132</v>
      </c>
      <c r="BM248" s="23" t="s">
        <v>527</v>
      </c>
    </row>
    <row r="249" s="11" customFormat="1">
      <c r="B249" s="247"/>
      <c r="C249" s="248"/>
      <c r="D249" s="249" t="s">
        <v>252</v>
      </c>
      <c r="E249" s="250" t="s">
        <v>21</v>
      </c>
      <c r="F249" s="251" t="s">
        <v>528</v>
      </c>
      <c r="G249" s="248"/>
      <c r="H249" s="250" t="s">
        <v>21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252</v>
      </c>
      <c r="AU249" s="257" t="s">
        <v>81</v>
      </c>
      <c r="AV249" s="11" t="s">
        <v>79</v>
      </c>
      <c r="AW249" s="11" t="s">
        <v>35</v>
      </c>
      <c r="AX249" s="11" t="s">
        <v>71</v>
      </c>
      <c r="AY249" s="257" t="s">
        <v>126</v>
      </c>
    </row>
    <row r="250" s="12" customFormat="1">
      <c r="B250" s="258"/>
      <c r="C250" s="259"/>
      <c r="D250" s="249" t="s">
        <v>252</v>
      </c>
      <c r="E250" s="260" t="s">
        <v>227</v>
      </c>
      <c r="F250" s="261" t="s">
        <v>224</v>
      </c>
      <c r="G250" s="259"/>
      <c r="H250" s="262">
        <v>29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AT250" s="268" t="s">
        <v>252</v>
      </c>
      <c r="AU250" s="268" t="s">
        <v>81</v>
      </c>
      <c r="AV250" s="12" t="s">
        <v>81</v>
      </c>
      <c r="AW250" s="12" t="s">
        <v>35</v>
      </c>
      <c r="AX250" s="12" t="s">
        <v>79</v>
      </c>
      <c r="AY250" s="268" t="s">
        <v>126</v>
      </c>
    </row>
    <row r="251" s="1" customFormat="1" ht="16.5" customHeight="1">
      <c r="B251" s="45"/>
      <c r="C251" s="220" t="s">
        <v>529</v>
      </c>
      <c r="D251" s="220" t="s">
        <v>128</v>
      </c>
      <c r="E251" s="221" t="s">
        <v>530</v>
      </c>
      <c r="F251" s="222" t="s">
        <v>531</v>
      </c>
      <c r="G251" s="223" t="s">
        <v>337</v>
      </c>
      <c r="H251" s="224">
        <v>1.1599999999999999</v>
      </c>
      <c r="I251" s="225"/>
      <c r="J251" s="226">
        <f>ROUND(I251*H251,2)</f>
        <v>0</v>
      </c>
      <c r="K251" s="222" t="s">
        <v>250</v>
      </c>
      <c r="L251" s="227"/>
      <c r="M251" s="228" t="s">
        <v>21</v>
      </c>
      <c r="N251" s="229" t="s">
        <v>42</v>
      </c>
      <c r="O251" s="46"/>
      <c r="P251" s="230">
        <f>O251*H251</f>
        <v>0</v>
      </c>
      <c r="Q251" s="230">
        <v>1</v>
      </c>
      <c r="R251" s="230">
        <f>Q251*H251</f>
        <v>1.1599999999999999</v>
      </c>
      <c r="S251" s="230">
        <v>0</v>
      </c>
      <c r="T251" s="231">
        <f>S251*H251</f>
        <v>0</v>
      </c>
      <c r="AR251" s="23" t="s">
        <v>131</v>
      </c>
      <c r="AT251" s="23" t="s">
        <v>128</v>
      </c>
      <c r="AU251" s="23" t="s">
        <v>81</v>
      </c>
      <c r="AY251" s="23" t="s">
        <v>126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3" t="s">
        <v>79</v>
      </c>
      <c r="BK251" s="232">
        <f>ROUND(I251*H251,2)</f>
        <v>0</v>
      </c>
      <c r="BL251" s="23" t="s">
        <v>132</v>
      </c>
      <c r="BM251" s="23" t="s">
        <v>532</v>
      </c>
    </row>
    <row r="252" s="12" customFormat="1">
      <c r="B252" s="258"/>
      <c r="C252" s="259"/>
      <c r="D252" s="249" t="s">
        <v>252</v>
      </c>
      <c r="E252" s="260" t="s">
        <v>21</v>
      </c>
      <c r="F252" s="261" t="s">
        <v>533</v>
      </c>
      <c r="G252" s="259"/>
      <c r="H252" s="262">
        <v>1.1599999999999999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AT252" s="268" t="s">
        <v>252</v>
      </c>
      <c r="AU252" s="268" t="s">
        <v>81</v>
      </c>
      <c r="AV252" s="12" t="s">
        <v>81</v>
      </c>
      <c r="AW252" s="12" t="s">
        <v>35</v>
      </c>
      <c r="AX252" s="12" t="s">
        <v>79</v>
      </c>
      <c r="AY252" s="268" t="s">
        <v>126</v>
      </c>
    </row>
    <row r="253" s="1" customFormat="1" ht="38.25" customHeight="1">
      <c r="B253" s="45"/>
      <c r="C253" s="238" t="s">
        <v>534</v>
      </c>
      <c r="D253" s="238" t="s">
        <v>246</v>
      </c>
      <c r="E253" s="239" t="s">
        <v>535</v>
      </c>
      <c r="F253" s="240" t="s">
        <v>536</v>
      </c>
      <c r="G253" s="241" t="s">
        <v>223</v>
      </c>
      <c r="H253" s="242">
        <v>89.700000000000003</v>
      </c>
      <c r="I253" s="243"/>
      <c r="J253" s="244">
        <f>ROUND(I253*H253,2)</f>
        <v>0</v>
      </c>
      <c r="K253" s="240" t="s">
        <v>250</v>
      </c>
      <c r="L253" s="71"/>
      <c r="M253" s="245" t="s">
        <v>21</v>
      </c>
      <c r="N253" s="246" t="s">
        <v>42</v>
      </c>
      <c r="O253" s="46"/>
      <c r="P253" s="230">
        <f>O253*H253</f>
        <v>0</v>
      </c>
      <c r="Q253" s="230">
        <v>0.15540000000000001</v>
      </c>
      <c r="R253" s="230">
        <f>Q253*H253</f>
        <v>13.939380000000002</v>
      </c>
      <c r="S253" s="230">
        <v>0</v>
      </c>
      <c r="T253" s="231">
        <f>S253*H253</f>
        <v>0</v>
      </c>
      <c r="AR253" s="23" t="s">
        <v>132</v>
      </c>
      <c r="AT253" s="23" t="s">
        <v>246</v>
      </c>
      <c r="AU253" s="23" t="s">
        <v>81</v>
      </c>
      <c r="AY253" s="23" t="s">
        <v>126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3" t="s">
        <v>79</v>
      </c>
      <c r="BK253" s="232">
        <f>ROUND(I253*H253,2)</f>
        <v>0</v>
      </c>
      <c r="BL253" s="23" t="s">
        <v>132</v>
      </c>
      <c r="BM253" s="23" t="s">
        <v>537</v>
      </c>
    </row>
    <row r="254" s="11" customFormat="1">
      <c r="B254" s="247"/>
      <c r="C254" s="248"/>
      <c r="D254" s="249" t="s">
        <v>252</v>
      </c>
      <c r="E254" s="250" t="s">
        <v>21</v>
      </c>
      <c r="F254" s="251" t="s">
        <v>302</v>
      </c>
      <c r="G254" s="248"/>
      <c r="H254" s="250" t="s">
        <v>21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252</v>
      </c>
      <c r="AU254" s="257" t="s">
        <v>81</v>
      </c>
      <c r="AV254" s="11" t="s">
        <v>79</v>
      </c>
      <c r="AW254" s="11" t="s">
        <v>35</v>
      </c>
      <c r="AX254" s="11" t="s">
        <v>71</v>
      </c>
      <c r="AY254" s="257" t="s">
        <v>126</v>
      </c>
    </row>
    <row r="255" s="12" customFormat="1">
      <c r="B255" s="258"/>
      <c r="C255" s="259"/>
      <c r="D255" s="249" t="s">
        <v>252</v>
      </c>
      <c r="E255" s="260" t="s">
        <v>228</v>
      </c>
      <c r="F255" s="261" t="s">
        <v>538</v>
      </c>
      <c r="G255" s="259"/>
      <c r="H255" s="262">
        <v>12.4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AT255" s="268" t="s">
        <v>252</v>
      </c>
      <c r="AU255" s="268" t="s">
        <v>81</v>
      </c>
      <c r="AV255" s="12" t="s">
        <v>81</v>
      </c>
      <c r="AW255" s="12" t="s">
        <v>35</v>
      </c>
      <c r="AX255" s="12" t="s">
        <v>71</v>
      </c>
      <c r="AY255" s="268" t="s">
        <v>126</v>
      </c>
    </row>
    <row r="256" s="12" customFormat="1">
      <c r="B256" s="258"/>
      <c r="C256" s="259"/>
      <c r="D256" s="249" t="s">
        <v>252</v>
      </c>
      <c r="E256" s="260" t="s">
        <v>230</v>
      </c>
      <c r="F256" s="261" t="s">
        <v>539</v>
      </c>
      <c r="G256" s="259"/>
      <c r="H256" s="262">
        <v>77.299999999999997</v>
      </c>
      <c r="I256" s="263"/>
      <c r="J256" s="259"/>
      <c r="K256" s="259"/>
      <c r="L256" s="264"/>
      <c r="M256" s="265"/>
      <c r="N256" s="266"/>
      <c r="O256" s="266"/>
      <c r="P256" s="266"/>
      <c r="Q256" s="266"/>
      <c r="R256" s="266"/>
      <c r="S256" s="266"/>
      <c r="T256" s="267"/>
      <c r="AT256" s="268" t="s">
        <v>252</v>
      </c>
      <c r="AU256" s="268" t="s">
        <v>81</v>
      </c>
      <c r="AV256" s="12" t="s">
        <v>81</v>
      </c>
      <c r="AW256" s="12" t="s">
        <v>35</v>
      </c>
      <c r="AX256" s="12" t="s">
        <v>71</v>
      </c>
      <c r="AY256" s="268" t="s">
        <v>126</v>
      </c>
    </row>
    <row r="257" s="13" customFormat="1">
      <c r="B257" s="269"/>
      <c r="C257" s="270"/>
      <c r="D257" s="249" t="s">
        <v>252</v>
      </c>
      <c r="E257" s="271" t="s">
        <v>21</v>
      </c>
      <c r="F257" s="272" t="s">
        <v>284</v>
      </c>
      <c r="G257" s="270"/>
      <c r="H257" s="273">
        <v>89.700000000000003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AT257" s="279" t="s">
        <v>252</v>
      </c>
      <c r="AU257" s="279" t="s">
        <v>81</v>
      </c>
      <c r="AV257" s="13" t="s">
        <v>132</v>
      </c>
      <c r="AW257" s="13" t="s">
        <v>35</v>
      </c>
      <c r="AX257" s="13" t="s">
        <v>79</v>
      </c>
      <c r="AY257" s="279" t="s">
        <v>126</v>
      </c>
    </row>
    <row r="258" s="1" customFormat="1" ht="16.5" customHeight="1">
      <c r="B258" s="45"/>
      <c r="C258" s="220" t="s">
        <v>540</v>
      </c>
      <c r="D258" s="220" t="s">
        <v>128</v>
      </c>
      <c r="E258" s="221" t="s">
        <v>541</v>
      </c>
      <c r="F258" s="222" t="s">
        <v>542</v>
      </c>
      <c r="G258" s="223" t="s">
        <v>162</v>
      </c>
      <c r="H258" s="224">
        <v>13.02</v>
      </c>
      <c r="I258" s="225"/>
      <c r="J258" s="226">
        <f>ROUND(I258*H258,2)</f>
        <v>0</v>
      </c>
      <c r="K258" s="222" t="s">
        <v>250</v>
      </c>
      <c r="L258" s="227"/>
      <c r="M258" s="228" t="s">
        <v>21</v>
      </c>
      <c r="N258" s="229" t="s">
        <v>42</v>
      </c>
      <c r="O258" s="46"/>
      <c r="P258" s="230">
        <f>O258*H258</f>
        <v>0</v>
      </c>
      <c r="Q258" s="230">
        <v>0.051499999999999997</v>
      </c>
      <c r="R258" s="230">
        <f>Q258*H258</f>
        <v>0.67052999999999996</v>
      </c>
      <c r="S258" s="230">
        <v>0</v>
      </c>
      <c r="T258" s="231">
        <f>S258*H258</f>
        <v>0</v>
      </c>
      <c r="AR258" s="23" t="s">
        <v>131</v>
      </c>
      <c r="AT258" s="23" t="s">
        <v>128</v>
      </c>
      <c r="AU258" s="23" t="s">
        <v>81</v>
      </c>
      <c r="AY258" s="23" t="s">
        <v>126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3" t="s">
        <v>79</v>
      </c>
      <c r="BK258" s="232">
        <f>ROUND(I258*H258,2)</f>
        <v>0</v>
      </c>
      <c r="BL258" s="23" t="s">
        <v>132</v>
      </c>
      <c r="BM258" s="23" t="s">
        <v>543</v>
      </c>
    </row>
    <row r="259" s="11" customFormat="1">
      <c r="B259" s="247"/>
      <c r="C259" s="248"/>
      <c r="D259" s="249" t="s">
        <v>252</v>
      </c>
      <c r="E259" s="250" t="s">
        <v>21</v>
      </c>
      <c r="F259" s="251" t="s">
        <v>478</v>
      </c>
      <c r="G259" s="248"/>
      <c r="H259" s="250" t="s">
        <v>21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252</v>
      </c>
      <c r="AU259" s="257" t="s">
        <v>81</v>
      </c>
      <c r="AV259" s="11" t="s">
        <v>79</v>
      </c>
      <c r="AW259" s="11" t="s">
        <v>35</v>
      </c>
      <c r="AX259" s="11" t="s">
        <v>71</v>
      </c>
      <c r="AY259" s="257" t="s">
        <v>126</v>
      </c>
    </row>
    <row r="260" s="12" customFormat="1">
      <c r="B260" s="258"/>
      <c r="C260" s="259"/>
      <c r="D260" s="249" t="s">
        <v>252</v>
      </c>
      <c r="E260" s="260" t="s">
        <v>21</v>
      </c>
      <c r="F260" s="261" t="s">
        <v>228</v>
      </c>
      <c r="G260" s="259"/>
      <c r="H260" s="262">
        <v>12.4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AT260" s="268" t="s">
        <v>252</v>
      </c>
      <c r="AU260" s="268" t="s">
        <v>81</v>
      </c>
      <c r="AV260" s="12" t="s">
        <v>81</v>
      </c>
      <c r="AW260" s="12" t="s">
        <v>35</v>
      </c>
      <c r="AX260" s="12" t="s">
        <v>79</v>
      </c>
      <c r="AY260" s="268" t="s">
        <v>126</v>
      </c>
    </row>
    <row r="261" s="12" customFormat="1">
      <c r="B261" s="258"/>
      <c r="C261" s="259"/>
      <c r="D261" s="249" t="s">
        <v>252</v>
      </c>
      <c r="E261" s="259"/>
      <c r="F261" s="261" t="s">
        <v>544</v>
      </c>
      <c r="G261" s="259"/>
      <c r="H261" s="262">
        <v>13.02</v>
      </c>
      <c r="I261" s="263"/>
      <c r="J261" s="259"/>
      <c r="K261" s="259"/>
      <c r="L261" s="264"/>
      <c r="M261" s="265"/>
      <c r="N261" s="266"/>
      <c r="O261" s="266"/>
      <c r="P261" s="266"/>
      <c r="Q261" s="266"/>
      <c r="R261" s="266"/>
      <c r="S261" s="266"/>
      <c r="T261" s="267"/>
      <c r="AT261" s="268" t="s">
        <v>252</v>
      </c>
      <c r="AU261" s="268" t="s">
        <v>81</v>
      </c>
      <c r="AV261" s="12" t="s">
        <v>81</v>
      </c>
      <c r="AW261" s="12" t="s">
        <v>6</v>
      </c>
      <c r="AX261" s="12" t="s">
        <v>79</v>
      </c>
      <c r="AY261" s="268" t="s">
        <v>126</v>
      </c>
    </row>
    <row r="262" s="1" customFormat="1" ht="16.5" customHeight="1">
      <c r="B262" s="45"/>
      <c r="C262" s="220" t="s">
        <v>545</v>
      </c>
      <c r="D262" s="220" t="s">
        <v>128</v>
      </c>
      <c r="E262" s="221" t="s">
        <v>546</v>
      </c>
      <c r="F262" s="222" t="s">
        <v>547</v>
      </c>
      <c r="G262" s="223" t="s">
        <v>162</v>
      </c>
      <c r="H262" s="224">
        <v>81.165000000000006</v>
      </c>
      <c r="I262" s="225"/>
      <c r="J262" s="226">
        <f>ROUND(I262*H262,2)</f>
        <v>0</v>
      </c>
      <c r="K262" s="222" t="s">
        <v>21</v>
      </c>
      <c r="L262" s="227"/>
      <c r="M262" s="228" t="s">
        <v>21</v>
      </c>
      <c r="N262" s="229" t="s">
        <v>42</v>
      </c>
      <c r="O262" s="46"/>
      <c r="P262" s="230">
        <f>O262*H262</f>
        <v>0</v>
      </c>
      <c r="Q262" s="230">
        <v>0.10199999999999999</v>
      </c>
      <c r="R262" s="230">
        <f>Q262*H262</f>
        <v>8.2788299999999992</v>
      </c>
      <c r="S262" s="230">
        <v>0</v>
      </c>
      <c r="T262" s="231">
        <f>S262*H262</f>
        <v>0</v>
      </c>
      <c r="AR262" s="23" t="s">
        <v>131</v>
      </c>
      <c r="AT262" s="23" t="s">
        <v>128</v>
      </c>
      <c r="AU262" s="23" t="s">
        <v>81</v>
      </c>
      <c r="AY262" s="23" t="s">
        <v>126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3" t="s">
        <v>79</v>
      </c>
      <c r="BK262" s="232">
        <f>ROUND(I262*H262,2)</f>
        <v>0</v>
      </c>
      <c r="BL262" s="23" t="s">
        <v>132</v>
      </c>
      <c r="BM262" s="23" t="s">
        <v>548</v>
      </c>
    </row>
    <row r="263" s="11" customFormat="1">
      <c r="B263" s="247"/>
      <c r="C263" s="248"/>
      <c r="D263" s="249" t="s">
        <v>252</v>
      </c>
      <c r="E263" s="250" t="s">
        <v>21</v>
      </c>
      <c r="F263" s="251" t="s">
        <v>478</v>
      </c>
      <c r="G263" s="248"/>
      <c r="H263" s="250" t="s">
        <v>21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252</v>
      </c>
      <c r="AU263" s="257" t="s">
        <v>81</v>
      </c>
      <c r="AV263" s="11" t="s">
        <v>79</v>
      </c>
      <c r="AW263" s="11" t="s">
        <v>35</v>
      </c>
      <c r="AX263" s="11" t="s">
        <v>71</v>
      </c>
      <c r="AY263" s="257" t="s">
        <v>126</v>
      </c>
    </row>
    <row r="264" s="12" customFormat="1">
      <c r="B264" s="258"/>
      <c r="C264" s="259"/>
      <c r="D264" s="249" t="s">
        <v>252</v>
      </c>
      <c r="E264" s="260" t="s">
        <v>21</v>
      </c>
      <c r="F264" s="261" t="s">
        <v>230</v>
      </c>
      <c r="G264" s="259"/>
      <c r="H264" s="262">
        <v>77.299999999999997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AT264" s="268" t="s">
        <v>252</v>
      </c>
      <c r="AU264" s="268" t="s">
        <v>81</v>
      </c>
      <c r="AV264" s="12" t="s">
        <v>81</v>
      </c>
      <c r="AW264" s="12" t="s">
        <v>35</v>
      </c>
      <c r="AX264" s="12" t="s">
        <v>79</v>
      </c>
      <c r="AY264" s="268" t="s">
        <v>126</v>
      </c>
    </row>
    <row r="265" s="12" customFormat="1">
      <c r="B265" s="258"/>
      <c r="C265" s="259"/>
      <c r="D265" s="249" t="s">
        <v>252</v>
      </c>
      <c r="E265" s="259"/>
      <c r="F265" s="261" t="s">
        <v>549</v>
      </c>
      <c r="G265" s="259"/>
      <c r="H265" s="262">
        <v>81.165000000000006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AT265" s="268" t="s">
        <v>252</v>
      </c>
      <c r="AU265" s="268" t="s">
        <v>81</v>
      </c>
      <c r="AV265" s="12" t="s">
        <v>81</v>
      </c>
      <c r="AW265" s="12" t="s">
        <v>6</v>
      </c>
      <c r="AX265" s="12" t="s">
        <v>79</v>
      </c>
      <c r="AY265" s="268" t="s">
        <v>126</v>
      </c>
    </row>
    <row r="266" s="1" customFormat="1" ht="25.5" customHeight="1">
      <c r="B266" s="45"/>
      <c r="C266" s="238" t="s">
        <v>550</v>
      </c>
      <c r="D266" s="238" t="s">
        <v>246</v>
      </c>
      <c r="E266" s="239" t="s">
        <v>551</v>
      </c>
      <c r="F266" s="240" t="s">
        <v>552</v>
      </c>
      <c r="G266" s="241" t="s">
        <v>207</v>
      </c>
      <c r="H266" s="242">
        <v>3.5609999999999999</v>
      </c>
      <c r="I266" s="243"/>
      <c r="J266" s="244">
        <f>ROUND(I266*H266,2)</f>
        <v>0</v>
      </c>
      <c r="K266" s="240" t="s">
        <v>250</v>
      </c>
      <c r="L266" s="71"/>
      <c r="M266" s="245" t="s">
        <v>21</v>
      </c>
      <c r="N266" s="246" t="s">
        <v>42</v>
      </c>
      <c r="O266" s="46"/>
      <c r="P266" s="230">
        <f>O266*H266</f>
        <v>0</v>
      </c>
      <c r="Q266" s="230">
        <v>2.2563399999999998</v>
      </c>
      <c r="R266" s="230">
        <f>Q266*H266</f>
        <v>8.0348267399999997</v>
      </c>
      <c r="S266" s="230">
        <v>0</v>
      </c>
      <c r="T266" s="231">
        <f>S266*H266</f>
        <v>0</v>
      </c>
      <c r="AR266" s="23" t="s">
        <v>132</v>
      </c>
      <c r="AT266" s="23" t="s">
        <v>246</v>
      </c>
      <c r="AU266" s="23" t="s">
        <v>81</v>
      </c>
      <c r="AY266" s="23" t="s">
        <v>126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23" t="s">
        <v>79</v>
      </c>
      <c r="BK266" s="232">
        <f>ROUND(I266*H266,2)</f>
        <v>0</v>
      </c>
      <c r="BL266" s="23" t="s">
        <v>132</v>
      </c>
      <c r="BM266" s="23" t="s">
        <v>553</v>
      </c>
    </row>
    <row r="267" s="12" customFormat="1">
      <c r="B267" s="258"/>
      <c r="C267" s="259"/>
      <c r="D267" s="249" t="s">
        <v>252</v>
      </c>
      <c r="E267" s="260" t="s">
        <v>21</v>
      </c>
      <c r="F267" s="261" t="s">
        <v>554</v>
      </c>
      <c r="G267" s="259"/>
      <c r="H267" s="262">
        <v>3.5609999999999999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AT267" s="268" t="s">
        <v>252</v>
      </c>
      <c r="AU267" s="268" t="s">
        <v>81</v>
      </c>
      <c r="AV267" s="12" t="s">
        <v>81</v>
      </c>
      <c r="AW267" s="12" t="s">
        <v>35</v>
      </c>
      <c r="AX267" s="12" t="s">
        <v>79</v>
      </c>
      <c r="AY267" s="268" t="s">
        <v>126</v>
      </c>
    </row>
    <row r="268" s="1" customFormat="1" ht="25.5" customHeight="1">
      <c r="B268" s="45"/>
      <c r="C268" s="238" t="s">
        <v>555</v>
      </c>
      <c r="D268" s="238" t="s">
        <v>246</v>
      </c>
      <c r="E268" s="239" t="s">
        <v>556</v>
      </c>
      <c r="F268" s="240" t="s">
        <v>557</v>
      </c>
      <c r="G268" s="241" t="s">
        <v>223</v>
      </c>
      <c r="H268" s="242">
        <v>8</v>
      </c>
      <c r="I268" s="243"/>
      <c r="J268" s="244">
        <f>ROUND(I268*H268,2)</f>
        <v>0</v>
      </c>
      <c r="K268" s="240" t="s">
        <v>21</v>
      </c>
      <c r="L268" s="71"/>
      <c r="M268" s="245" t="s">
        <v>21</v>
      </c>
      <c r="N268" s="246" t="s">
        <v>42</v>
      </c>
      <c r="O268" s="46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3" t="s">
        <v>132</v>
      </c>
      <c r="AT268" s="23" t="s">
        <v>246</v>
      </c>
      <c r="AU268" s="23" t="s">
        <v>81</v>
      </c>
      <c r="AY268" s="23" t="s">
        <v>126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3" t="s">
        <v>79</v>
      </c>
      <c r="BK268" s="232">
        <f>ROUND(I268*H268,2)</f>
        <v>0</v>
      </c>
      <c r="BL268" s="23" t="s">
        <v>132</v>
      </c>
      <c r="BM268" s="23" t="s">
        <v>558</v>
      </c>
    </row>
    <row r="269" s="11" customFormat="1">
      <c r="B269" s="247"/>
      <c r="C269" s="248"/>
      <c r="D269" s="249" t="s">
        <v>252</v>
      </c>
      <c r="E269" s="250" t="s">
        <v>21</v>
      </c>
      <c r="F269" s="251" t="s">
        <v>253</v>
      </c>
      <c r="G269" s="248"/>
      <c r="H269" s="250" t="s">
        <v>21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252</v>
      </c>
      <c r="AU269" s="257" t="s">
        <v>81</v>
      </c>
      <c r="AV269" s="11" t="s">
        <v>79</v>
      </c>
      <c r="AW269" s="11" t="s">
        <v>35</v>
      </c>
      <c r="AX269" s="11" t="s">
        <v>71</v>
      </c>
      <c r="AY269" s="257" t="s">
        <v>126</v>
      </c>
    </row>
    <row r="270" s="12" customFormat="1">
      <c r="B270" s="258"/>
      <c r="C270" s="259"/>
      <c r="D270" s="249" t="s">
        <v>252</v>
      </c>
      <c r="E270" s="260" t="s">
        <v>21</v>
      </c>
      <c r="F270" s="261" t="s">
        <v>131</v>
      </c>
      <c r="G270" s="259"/>
      <c r="H270" s="262">
        <v>8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AT270" s="268" t="s">
        <v>252</v>
      </c>
      <c r="AU270" s="268" t="s">
        <v>81</v>
      </c>
      <c r="AV270" s="12" t="s">
        <v>81</v>
      </c>
      <c r="AW270" s="12" t="s">
        <v>35</v>
      </c>
      <c r="AX270" s="12" t="s">
        <v>79</v>
      </c>
      <c r="AY270" s="268" t="s">
        <v>126</v>
      </c>
    </row>
    <row r="271" s="1" customFormat="1" ht="25.5" customHeight="1">
      <c r="B271" s="45"/>
      <c r="C271" s="238" t="s">
        <v>559</v>
      </c>
      <c r="D271" s="238" t="s">
        <v>246</v>
      </c>
      <c r="E271" s="239" t="s">
        <v>560</v>
      </c>
      <c r="F271" s="240" t="s">
        <v>561</v>
      </c>
      <c r="G271" s="241" t="s">
        <v>223</v>
      </c>
      <c r="H271" s="242">
        <v>8</v>
      </c>
      <c r="I271" s="243"/>
      <c r="J271" s="244">
        <f>ROUND(I271*H271,2)</f>
        <v>0</v>
      </c>
      <c r="K271" s="240" t="s">
        <v>250</v>
      </c>
      <c r="L271" s="71"/>
      <c r="M271" s="245" t="s">
        <v>21</v>
      </c>
      <c r="N271" s="246" t="s">
        <v>42</v>
      </c>
      <c r="O271" s="46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AR271" s="23" t="s">
        <v>132</v>
      </c>
      <c r="AT271" s="23" t="s">
        <v>246</v>
      </c>
      <c r="AU271" s="23" t="s">
        <v>81</v>
      </c>
      <c r="AY271" s="23" t="s">
        <v>126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3" t="s">
        <v>79</v>
      </c>
      <c r="BK271" s="232">
        <f>ROUND(I271*H271,2)</f>
        <v>0</v>
      </c>
      <c r="BL271" s="23" t="s">
        <v>132</v>
      </c>
      <c r="BM271" s="23" t="s">
        <v>562</v>
      </c>
    </row>
    <row r="272" s="11" customFormat="1">
      <c r="B272" s="247"/>
      <c r="C272" s="248"/>
      <c r="D272" s="249" t="s">
        <v>252</v>
      </c>
      <c r="E272" s="250" t="s">
        <v>21</v>
      </c>
      <c r="F272" s="251" t="s">
        <v>253</v>
      </c>
      <c r="G272" s="248"/>
      <c r="H272" s="250" t="s">
        <v>21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252</v>
      </c>
      <c r="AU272" s="257" t="s">
        <v>81</v>
      </c>
      <c r="AV272" s="11" t="s">
        <v>79</v>
      </c>
      <c r="AW272" s="11" t="s">
        <v>35</v>
      </c>
      <c r="AX272" s="11" t="s">
        <v>71</v>
      </c>
      <c r="AY272" s="257" t="s">
        <v>126</v>
      </c>
    </row>
    <row r="273" s="12" customFormat="1">
      <c r="B273" s="258"/>
      <c r="C273" s="259"/>
      <c r="D273" s="249" t="s">
        <v>252</v>
      </c>
      <c r="E273" s="260" t="s">
        <v>21</v>
      </c>
      <c r="F273" s="261" t="s">
        <v>131</v>
      </c>
      <c r="G273" s="259"/>
      <c r="H273" s="262">
        <v>8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AT273" s="268" t="s">
        <v>252</v>
      </c>
      <c r="AU273" s="268" t="s">
        <v>81</v>
      </c>
      <c r="AV273" s="12" t="s">
        <v>81</v>
      </c>
      <c r="AW273" s="12" t="s">
        <v>35</v>
      </c>
      <c r="AX273" s="12" t="s">
        <v>79</v>
      </c>
      <c r="AY273" s="268" t="s">
        <v>126</v>
      </c>
    </row>
    <row r="274" s="1" customFormat="1" ht="25.5" customHeight="1">
      <c r="B274" s="45"/>
      <c r="C274" s="238" t="s">
        <v>563</v>
      </c>
      <c r="D274" s="238" t="s">
        <v>246</v>
      </c>
      <c r="E274" s="239" t="s">
        <v>564</v>
      </c>
      <c r="F274" s="240" t="s">
        <v>565</v>
      </c>
      <c r="G274" s="241" t="s">
        <v>204</v>
      </c>
      <c r="H274" s="242">
        <v>330.80000000000001</v>
      </c>
      <c r="I274" s="243"/>
      <c r="J274" s="244">
        <f>ROUND(I274*H274,2)</f>
        <v>0</v>
      </c>
      <c r="K274" s="240" t="s">
        <v>250</v>
      </c>
      <c r="L274" s="71"/>
      <c r="M274" s="245" t="s">
        <v>21</v>
      </c>
      <c r="N274" s="246" t="s">
        <v>42</v>
      </c>
      <c r="O274" s="46"/>
      <c r="P274" s="230">
        <f>O274*H274</f>
        <v>0</v>
      </c>
      <c r="Q274" s="230">
        <v>0</v>
      </c>
      <c r="R274" s="230">
        <f>Q274*H274</f>
        <v>0</v>
      </c>
      <c r="S274" s="230">
        <v>0.02</v>
      </c>
      <c r="T274" s="231">
        <f>S274*H274</f>
        <v>6.6160000000000005</v>
      </c>
      <c r="AR274" s="23" t="s">
        <v>132</v>
      </c>
      <c r="AT274" s="23" t="s">
        <v>246</v>
      </c>
      <c r="AU274" s="23" t="s">
        <v>81</v>
      </c>
      <c r="AY274" s="23" t="s">
        <v>126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3" t="s">
        <v>79</v>
      </c>
      <c r="BK274" s="232">
        <f>ROUND(I274*H274,2)</f>
        <v>0</v>
      </c>
      <c r="BL274" s="23" t="s">
        <v>132</v>
      </c>
      <c r="BM274" s="23" t="s">
        <v>566</v>
      </c>
    </row>
    <row r="275" s="12" customFormat="1">
      <c r="B275" s="258"/>
      <c r="C275" s="259"/>
      <c r="D275" s="249" t="s">
        <v>252</v>
      </c>
      <c r="E275" s="260" t="s">
        <v>21</v>
      </c>
      <c r="F275" s="261" t="s">
        <v>567</v>
      </c>
      <c r="G275" s="259"/>
      <c r="H275" s="262">
        <v>330.80000000000001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252</v>
      </c>
      <c r="AU275" s="268" t="s">
        <v>81</v>
      </c>
      <c r="AV275" s="12" t="s">
        <v>81</v>
      </c>
      <c r="AW275" s="12" t="s">
        <v>35</v>
      </c>
      <c r="AX275" s="12" t="s">
        <v>79</v>
      </c>
      <c r="AY275" s="268" t="s">
        <v>126</v>
      </c>
    </row>
    <row r="276" s="10" customFormat="1" ht="29.88" customHeight="1">
      <c r="B276" s="204"/>
      <c r="C276" s="205"/>
      <c r="D276" s="206" t="s">
        <v>70</v>
      </c>
      <c r="E276" s="218" t="s">
        <v>568</v>
      </c>
      <c r="F276" s="218" t="s">
        <v>569</v>
      </c>
      <c r="G276" s="205"/>
      <c r="H276" s="205"/>
      <c r="I276" s="208"/>
      <c r="J276" s="219">
        <f>BK276</f>
        <v>0</v>
      </c>
      <c r="K276" s="205"/>
      <c r="L276" s="210"/>
      <c r="M276" s="211"/>
      <c r="N276" s="212"/>
      <c r="O276" s="212"/>
      <c r="P276" s="213">
        <f>SUM(P277:P284)</f>
        <v>0</v>
      </c>
      <c r="Q276" s="212"/>
      <c r="R276" s="213">
        <f>SUM(R277:R284)</f>
        <v>0</v>
      </c>
      <c r="S276" s="212"/>
      <c r="T276" s="214">
        <f>SUM(T277:T284)</f>
        <v>0</v>
      </c>
      <c r="AR276" s="215" t="s">
        <v>79</v>
      </c>
      <c r="AT276" s="216" t="s">
        <v>70</v>
      </c>
      <c r="AU276" s="216" t="s">
        <v>79</v>
      </c>
      <c r="AY276" s="215" t="s">
        <v>126</v>
      </c>
      <c r="BK276" s="217">
        <f>SUM(BK277:BK284)</f>
        <v>0</v>
      </c>
    </row>
    <row r="277" s="1" customFormat="1" ht="25.5" customHeight="1">
      <c r="B277" s="45"/>
      <c r="C277" s="238" t="s">
        <v>570</v>
      </c>
      <c r="D277" s="238" t="s">
        <v>246</v>
      </c>
      <c r="E277" s="239" t="s">
        <v>571</v>
      </c>
      <c r="F277" s="240" t="s">
        <v>572</v>
      </c>
      <c r="G277" s="241" t="s">
        <v>337</v>
      </c>
      <c r="H277" s="242">
        <v>37.783000000000001</v>
      </c>
      <c r="I277" s="243"/>
      <c r="J277" s="244">
        <f>ROUND(I277*H277,2)</f>
        <v>0</v>
      </c>
      <c r="K277" s="240" t="s">
        <v>250</v>
      </c>
      <c r="L277" s="71"/>
      <c r="M277" s="245" t="s">
        <v>21</v>
      </c>
      <c r="N277" s="246" t="s">
        <v>42</v>
      </c>
      <c r="O277" s="46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3" t="s">
        <v>132</v>
      </c>
      <c r="AT277" s="23" t="s">
        <v>246</v>
      </c>
      <c r="AU277" s="23" t="s">
        <v>81</v>
      </c>
      <c r="AY277" s="23" t="s">
        <v>126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3" t="s">
        <v>79</v>
      </c>
      <c r="BK277" s="232">
        <f>ROUND(I277*H277,2)</f>
        <v>0</v>
      </c>
      <c r="BL277" s="23" t="s">
        <v>132</v>
      </c>
      <c r="BM277" s="23" t="s">
        <v>573</v>
      </c>
    </row>
    <row r="278" s="1" customFormat="1" ht="25.5" customHeight="1">
      <c r="B278" s="45"/>
      <c r="C278" s="238" t="s">
        <v>574</v>
      </c>
      <c r="D278" s="238" t="s">
        <v>246</v>
      </c>
      <c r="E278" s="239" t="s">
        <v>575</v>
      </c>
      <c r="F278" s="240" t="s">
        <v>576</v>
      </c>
      <c r="G278" s="241" t="s">
        <v>337</v>
      </c>
      <c r="H278" s="242">
        <v>37.783000000000001</v>
      </c>
      <c r="I278" s="243"/>
      <c r="J278" s="244">
        <f>ROUND(I278*H278,2)</f>
        <v>0</v>
      </c>
      <c r="K278" s="240" t="s">
        <v>250</v>
      </c>
      <c r="L278" s="71"/>
      <c r="M278" s="245" t="s">
        <v>21</v>
      </c>
      <c r="N278" s="246" t="s">
        <v>42</v>
      </c>
      <c r="O278" s="46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3" t="s">
        <v>132</v>
      </c>
      <c r="AT278" s="23" t="s">
        <v>246</v>
      </c>
      <c r="AU278" s="23" t="s">
        <v>81</v>
      </c>
      <c r="AY278" s="23" t="s">
        <v>126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3" t="s">
        <v>79</v>
      </c>
      <c r="BK278" s="232">
        <f>ROUND(I278*H278,2)</f>
        <v>0</v>
      </c>
      <c r="BL278" s="23" t="s">
        <v>132</v>
      </c>
      <c r="BM278" s="23" t="s">
        <v>577</v>
      </c>
    </row>
    <row r="279" s="1" customFormat="1" ht="25.5" customHeight="1">
      <c r="B279" s="45"/>
      <c r="C279" s="238" t="s">
        <v>578</v>
      </c>
      <c r="D279" s="238" t="s">
        <v>246</v>
      </c>
      <c r="E279" s="239" t="s">
        <v>579</v>
      </c>
      <c r="F279" s="240" t="s">
        <v>580</v>
      </c>
      <c r="G279" s="241" t="s">
        <v>337</v>
      </c>
      <c r="H279" s="242">
        <v>906.79200000000003</v>
      </c>
      <c r="I279" s="243"/>
      <c r="J279" s="244">
        <f>ROUND(I279*H279,2)</f>
        <v>0</v>
      </c>
      <c r="K279" s="240" t="s">
        <v>250</v>
      </c>
      <c r="L279" s="71"/>
      <c r="M279" s="245" t="s">
        <v>21</v>
      </c>
      <c r="N279" s="246" t="s">
        <v>42</v>
      </c>
      <c r="O279" s="46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AR279" s="23" t="s">
        <v>132</v>
      </c>
      <c r="AT279" s="23" t="s">
        <v>246</v>
      </c>
      <c r="AU279" s="23" t="s">
        <v>81</v>
      </c>
      <c r="AY279" s="23" t="s">
        <v>126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3" t="s">
        <v>79</v>
      </c>
      <c r="BK279" s="232">
        <f>ROUND(I279*H279,2)</f>
        <v>0</v>
      </c>
      <c r="BL279" s="23" t="s">
        <v>132</v>
      </c>
      <c r="BM279" s="23" t="s">
        <v>581</v>
      </c>
    </row>
    <row r="280" s="12" customFormat="1">
      <c r="B280" s="258"/>
      <c r="C280" s="259"/>
      <c r="D280" s="249" t="s">
        <v>252</v>
      </c>
      <c r="E280" s="259"/>
      <c r="F280" s="261" t="s">
        <v>582</v>
      </c>
      <c r="G280" s="259"/>
      <c r="H280" s="262">
        <v>906.79200000000003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AT280" s="268" t="s">
        <v>252</v>
      </c>
      <c r="AU280" s="268" t="s">
        <v>81</v>
      </c>
      <c r="AV280" s="12" t="s">
        <v>81</v>
      </c>
      <c r="AW280" s="12" t="s">
        <v>6</v>
      </c>
      <c r="AX280" s="12" t="s">
        <v>79</v>
      </c>
      <c r="AY280" s="268" t="s">
        <v>126</v>
      </c>
    </row>
    <row r="281" s="1" customFormat="1" ht="25.5" customHeight="1">
      <c r="B281" s="45"/>
      <c r="C281" s="238" t="s">
        <v>583</v>
      </c>
      <c r="D281" s="238" t="s">
        <v>246</v>
      </c>
      <c r="E281" s="239" t="s">
        <v>584</v>
      </c>
      <c r="F281" s="240" t="s">
        <v>585</v>
      </c>
      <c r="G281" s="241" t="s">
        <v>337</v>
      </c>
      <c r="H281" s="242">
        <v>1.024</v>
      </c>
      <c r="I281" s="243"/>
      <c r="J281" s="244">
        <f>ROUND(I281*H281,2)</f>
        <v>0</v>
      </c>
      <c r="K281" s="240" t="s">
        <v>250</v>
      </c>
      <c r="L281" s="71"/>
      <c r="M281" s="245" t="s">
        <v>21</v>
      </c>
      <c r="N281" s="246" t="s">
        <v>42</v>
      </c>
      <c r="O281" s="46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AR281" s="23" t="s">
        <v>132</v>
      </c>
      <c r="AT281" s="23" t="s">
        <v>246</v>
      </c>
      <c r="AU281" s="23" t="s">
        <v>81</v>
      </c>
      <c r="AY281" s="23" t="s">
        <v>126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3" t="s">
        <v>79</v>
      </c>
      <c r="BK281" s="232">
        <f>ROUND(I281*H281,2)</f>
        <v>0</v>
      </c>
      <c r="BL281" s="23" t="s">
        <v>132</v>
      </c>
      <c r="BM281" s="23" t="s">
        <v>586</v>
      </c>
    </row>
    <row r="282" s="12" customFormat="1">
      <c r="B282" s="258"/>
      <c r="C282" s="259"/>
      <c r="D282" s="249" t="s">
        <v>252</v>
      </c>
      <c r="E282" s="260" t="s">
        <v>21</v>
      </c>
      <c r="F282" s="261" t="s">
        <v>587</v>
      </c>
      <c r="G282" s="259"/>
      <c r="H282" s="262">
        <v>1.024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AT282" s="268" t="s">
        <v>252</v>
      </c>
      <c r="AU282" s="268" t="s">
        <v>81</v>
      </c>
      <c r="AV282" s="12" t="s">
        <v>81</v>
      </c>
      <c r="AW282" s="12" t="s">
        <v>35</v>
      </c>
      <c r="AX282" s="12" t="s">
        <v>79</v>
      </c>
      <c r="AY282" s="268" t="s">
        <v>126</v>
      </c>
    </row>
    <row r="283" s="1" customFormat="1" ht="25.5" customHeight="1">
      <c r="B283" s="45"/>
      <c r="C283" s="238" t="s">
        <v>588</v>
      </c>
      <c r="D283" s="238" t="s">
        <v>246</v>
      </c>
      <c r="E283" s="239" t="s">
        <v>589</v>
      </c>
      <c r="F283" s="240" t="s">
        <v>590</v>
      </c>
      <c r="G283" s="241" t="s">
        <v>337</v>
      </c>
      <c r="H283" s="242">
        <v>36.259</v>
      </c>
      <c r="I283" s="243"/>
      <c r="J283" s="244">
        <f>ROUND(I283*H283,2)</f>
        <v>0</v>
      </c>
      <c r="K283" s="240" t="s">
        <v>21</v>
      </c>
      <c r="L283" s="71"/>
      <c r="M283" s="245" t="s">
        <v>21</v>
      </c>
      <c r="N283" s="246" t="s">
        <v>42</v>
      </c>
      <c r="O283" s="46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AR283" s="23" t="s">
        <v>132</v>
      </c>
      <c r="AT283" s="23" t="s">
        <v>246</v>
      </c>
      <c r="AU283" s="23" t="s">
        <v>81</v>
      </c>
      <c r="AY283" s="23" t="s">
        <v>126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3" t="s">
        <v>79</v>
      </c>
      <c r="BK283" s="232">
        <f>ROUND(I283*H283,2)</f>
        <v>0</v>
      </c>
      <c r="BL283" s="23" t="s">
        <v>132</v>
      </c>
      <c r="BM283" s="23" t="s">
        <v>591</v>
      </c>
    </row>
    <row r="284" s="12" customFormat="1">
      <c r="B284" s="258"/>
      <c r="C284" s="259"/>
      <c r="D284" s="249" t="s">
        <v>252</v>
      </c>
      <c r="E284" s="260" t="s">
        <v>21</v>
      </c>
      <c r="F284" s="261" t="s">
        <v>592</v>
      </c>
      <c r="G284" s="259"/>
      <c r="H284" s="262">
        <v>36.259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AT284" s="268" t="s">
        <v>252</v>
      </c>
      <c r="AU284" s="268" t="s">
        <v>81</v>
      </c>
      <c r="AV284" s="12" t="s">
        <v>81</v>
      </c>
      <c r="AW284" s="12" t="s">
        <v>35</v>
      </c>
      <c r="AX284" s="12" t="s">
        <v>79</v>
      </c>
      <c r="AY284" s="268" t="s">
        <v>126</v>
      </c>
    </row>
    <row r="285" s="10" customFormat="1" ht="29.88" customHeight="1">
      <c r="B285" s="204"/>
      <c r="C285" s="205"/>
      <c r="D285" s="206" t="s">
        <v>70</v>
      </c>
      <c r="E285" s="218" t="s">
        <v>593</v>
      </c>
      <c r="F285" s="218" t="s">
        <v>594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P286</f>
        <v>0</v>
      </c>
      <c r="Q285" s="212"/>
      <c r="R285" s="213">
        <f>R286</f>
        <v>0</v>
      </c>
      <c r="S285" s="212"/>
      <c r="T285" s="214">
        <f>T286</f>
        <v>0</v>
      </c>
      <c r="AR285" s="215" t="s">
        <v>79</v>
      </c>
      <c r="AT285" s="216" t="s">
        <v>70</v>
      </c>
      <c r="AU285" s="216" t="s">
        <v>79</v>
      </c>
      <c r="AY285" s="215" t="s">
        <v>126</v>
      </c>
      <c r="BK285" s="217">
        <f>BK286</f>
        <v>0</v>
      </c>
    </row>
    <row r="286" s="1" customFormat="1" ht="25.5" customHeight="1">
      <c r="B286" s="45"/>
      <c r="C286" s="238" t="s">
        <v>595</v>
      </c>
      <c r="D286" s="238" t="s">
        <v>246</v>
      </c>
      <c r="E286" s="239" t="s">
        <v>596</v>
      </c>
      <c r="F286" s="240" t="s">
        <v>597</v>
      </c>
      <c r="G286" s="241" t="s">
        <v>337</v>
      </c>
      <c r="H286" s="242">
        <v>90.369</v>
      </c>
      <c r="I286" s="243"/>
      <c r="J286" s="244">
        <f>ROUND(I286*H286,2)</f>
        <v>0</v>
      </c>
      <c r="K286" s="240" t="s">
        <v>250</v>
      </c>
      <c r="L286" s="71"/>
      <c r="M286" s="245" t="s">
        <v>21</v>
      </c>
      <c r="N286" s="246" t="s">
        <v>42</v>
      </c>
      <c r="O286" s="46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AR286" s="23" t="s">
        <v>132</v>
      </c>
      <c r="AT286" s="23" t="s">
        <v>246</v>
      </c>
      <c r="AU286" s="23" t="s">
        <v>81</v>
      </c>
      <c r="AY286" s="23" t="s">
        <v>126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3" t="s">
        <v>79</v>
      </c>
      <c r="BK286" s="232">
        <f>ROUND(I286*H286,2)</f>
        <v>0</v>
      </c>
      <c r="BL286" s="23" t="s">
        <v>132</v>
      </c>
      <c r="BM286" s="23" t="s">
        <v>598</v>
      </c>
    </row>
    <row r="287" s="10" customFormat="1" ht="37.44" customHeight="1">
      <c r="B287" s="204"/>
      <c r="C287" s="205"/>
      <c r="D287" s="206" t="s">
        <v>70</v>
      </c>
      <c r="E287" s="207" t="s">
        <v>128</v>
      </c>
      <c r="F287" s="207" t="s">
        <v>599</v>
      </c>
      <c r="G287" s="205"/>
      <c r="H287" s="205"/>
      <c r="I287" s="208"/>
      <c r="J287" s="209">
        <f>BK287</f>
        <v>0</v>
      </c>
      <c r="K287" s="205"/>
      <c r="L287" s="210"/>
      <c r="M287" s="211"/>
      <c r="N287" s="212"/>
      <c r="O287" s="212"/>
      <c r="P287" s="213">
        <f>P288</f>
        <v>0</v>
      </c>
      <c r="Q287" s="212"/>
      <c r="R287" s="213">
        <f>R288</f>
        <v>0</v>
      </c>
      <c r="S287" s="212"/>
      <c r="T287" s="214">
        <f>T288</f>
        <v>0</v>
      </c>
      <c r="AR287" s="215" t="s">
        <v>136</v>
      </c>
      <c r="AT287" s="216" t="s">
        <v>70</v>
      </c>
      <c r="AU287" s="216" t="s">
        <v>71</v>
      </c>
      <c r="AY287" s="215" t="s">
        <v>126</v>
      </c>
      <c r="BK287" s="217">
        <f>BK288</f>
        <v>0</v>
      </c>
    </row>
    <row r="288" s="10" customFormat="1" ht="19.92" customHeight="1">
      <c r="B288" s="204"/>
      <c r="C288" s="205"/>
      <c r="D288" s="206" t="s">
        <v>70</v>
      </c>
      <c r="E288" s="218" t="s">
        <v>600</v>
      </c>
      <c r="F288" s="218" t="s">
        <v>601</v>
      </c>
      <c r="G288" s="205"/>
      <c r="H288" s="205"/>
      <c r="I288" s="208"/>
      <c r="J288" s="219">
        <f>BK288</f>
        <v>0</v>
      </c>
      <c r="K288" s="205"/>
      <c r="L288" s="210"/>
      <c r="M288" s="211"/>
      <c r="N288" s="212"/>
      <c r="O288" s="212"/>
      <c r="P288" s="213">
        <f>SUM(P289:P291)</f>
        <v>0</v>
      </c>
      <c r="Q288" s="212"/>
      <c r="R288" s="213">
        <f>SUM(R289:R291)</f>
        <v>0</v>
      </c>
      <c r="S288" s="212"/>
      <c r="T288" s="214">
        <f>SUM(T289:T291)</f>
        <v>0</v>
      </c>
      <c r="AR288" s="215" t="s">
        <v>136</v>
      </c>
      <c r="AT288" s="216" t="s">
        <v>70</v>
      </c>
      <c r="AU288" s="216" t="s">
        <v>79</v>
      </c>
      <c r="AY288" s="215" t="s">
        <v>126</v>
      </c>
      <c r="BK288" s="217">
        <f>SUM(BK289:BK291)</f>
        <v>0</v>
      </c>
    </row>
    <row r="289" s="1" customFormat="1" ht="51" customHeight="1">
      <c r="B289" s="45"/>
      <c r="C289" s="238" t="s">
        <v>602</v>
      </c>
      <c r="D289" s="238" t="s">
        <v>246</v>
      </c>
      <c r="E289" s="239" t="s">
        <v>603</v>
      </c>
      <c r="F289" s="240" t="s">
        <v>604</v>
      </c>
      <c r="G289" s="241" t="s">
        <v>207</v>
      </c>
      <c r="H289" s="242">
        <v>12</v>
      </c>
      <c r="I289" s="243"/>
      <c r="J289" s="244">
        <f>ROUND(I289*H289,2)</f>
        <v>0</v>
      </c>
      <c r="K289" s="240" t="s">
        <v>250</v>
      </c>
      <c r="L289" s="71"/>
      <c r="M289" s="245" t="s">
        <v>21</v>
      </c>
      <c r="N289" s="246" t="s">
        <v>42</v>
      </c>
      <c r="O289" s="46"/>
      <c r="P289" s="230">
        <f>O289*H289</f>
        <v>0</v>
      </c>
      <c r="Q289" s="230">
        <v>0</v>
      </c>
      <c r="R289" s="230">
        <f>Q289*H289</f>
        <v>0</v>
      </c>
      <c r="S289" s="230">
        <v>0</v>
      </c>
      <c r="T289" s="231">
        <f>S289*H289</f>
        <v>0</v>
      </c>
      <c r="AR289" s="23" t="s">
        <v>545</v>
      </c>
      <c r="AT289" s="23" t="s">
        <v>246</v>
      </c>
      <c r="AU289" s="23" t="s">
        <v>81</v>
      </c>
      <c r="AY289" s="23" t="s">
        <v>126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23" t="s">
        <v>79</v>
      </c>
      <c r="BK289" s="232">
        <f>ROUND(I289*H289,2)</f>
        <v>0</v>
      </c>
      <c r="BL289" s="23" t="s">
        <v>545</v>
      </c>
      <c r="BM289" s="23" t="s">
        <v>605</v>
      </c>
    </row>
    <row r="290" s="11" customFormat="1">
      <c r="B290" s="247"/>
      <c r="C290" s="248"/>
      <c r="D290" s="249" t="s">
        <v>252</v>
      </c>
      <c r="E290" s="250" t="s">
        <v>21</v>
      </c>
      <c r="F290" s="251" t="s">
        <v>606</v>
      </c>
      <c r="G290" s="248"/>
      <c r="H290" s="250" t="s">
        <v>21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AT290" s="257" t="s">
        <v>252</v>
      </c>
      <c r="AU290" s="257" t="s">
        <v>81</v>
      </c>
      <c r="AV290" s="11" t="s">
        <v>79</v>
      </c>
      <c r="AW290" s="11" t="s">
        <v>35</v>
      </c>
      <c r="AX290" s="11" t="s">
        <v>71</v>
      </c>
      <c r="AY290" s="257" t="s">
        <v>126</v>
      </c>
    </row>
    <row r="291" s="12" customFormat="1">
      <c r="B291" s="258"/>
      <c r="C291" s="259"/>
      <c r="D291" s="249" t="s">
        <v>252</v>
      </c>
      <c r="E291" s="260" t="s">
        <v>21</v>
      </c>
      <c r="F291" s="261" t="s">
        <v>607</v>
      </c>
      <c r="G291" s="259"/>
      <c r="H291" s="262">
        <v>12</v>
      </c>
      <c r="I291" s="263"/>
      <c r="J291" s="259"/>
      <c r="K291" s="259"/>
      <c r="L291" s="264"/>
      <c r="M291" s="280"/>
      <c r="N291" s="281"/>
      <c r="O291" s="281"/>
      <c r="P291" s="281"/>
      <c r="Q291" s="281"/>
      <c r="R291" s="281"/>
      <c r="S291" s="281"/>
      <c r="T291" s="282"/>
      <c r="AT291" s="268" t="s">
        <v>252</v>
      </c>
      <c r="AU291" s="268" t="s">
        <v>81</v>
      </c>
      <c r="AV291" s="12" t="s">
        <v>81</v>
      </c>
      <c r="AW291" s="12" t="s">
        <v>35</v>
      </c>
      <c r="AX291" s="12" t="s">
        <v>79</v>
      </c>
      <c r="AY291" s="268" t="s">
        <v>126</v>
      </c>
    </row>
    <row r="292" s="1" customFormat="1" ht="6.96" customHeight="1">
      <c r="B292" s="66"/>
      <c r="C292" s="67"/>
      <c r="D292" s="67"/>
      <c r="E292" s="67"/>
      <c r="F292" s="67"/>
      <c r="G292" s="67"/>
      <c r="H292" s="67"/>
      <c r="I292" s="165"/>
      <c r="J292" s="67"/>
      <c r="K292" s="67"/>
      <c r="L292" s="71"/>
    </row>
  </sheetData>
  <sheetProtection sheet="1" autoFilter="0" formatColumns="0" formatRows="0" objects="1" scenarios="1" spinCount="100000" saltValue="edw2rPYX2zLUllFAD7sULe3KWsfIxH6yzwfB2OidlLuT8gGMeWUIjDAyHnAWL/bydN3h+k/0bCv2NYTwwLJ1hw==" hashValue="suceriq4CBJ5D1lE7jB4u8cfOWbvn3m6yTEm+w43rpyHNQKOAm9hq0Rf6jlmSdDEye1B5OxUR+WPv8ksY+EH1w==" algorithmName="SHA-512" password="CC35"/>
  <autoFilter ref="C85:K291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94</v>
      </c>
      <c r="G1" s="138" t="s">
        <v>95</v>
      </c>
      <c r="H1" s="138"/>
      <c r="I1" s="139"/>
      <c r="J1" s="138" t="s">
        <v>96</v>
      </c>
      <c r="K1" s="137" t="s">
        <v>97</v>
      </c>
      <c r="L1" s="138" t="s">
        <v>98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  <c r="AZ2" s="237" t="s">
        <v>608</v>
      </c>
      <c r="BA2" s="237" t="s">
        <v>609</v>
      </c>
      <c r="BB2" s="237" t="s">
        <v>207</v>
      </c>
      <c r="BC2" s="237" t="s">
        <v>610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611</v>
      </c>
      <c r="BA3" s="237" t="s">
        <v>611</v>
      </c>
      <c r="BB3" s="237" t="s">
        <v>204</v>
      </c>
      <c r="BC3" s="237" t="s">
        <v>612</v>
      </c>
      <c r="BD3" s="237" t="s">
        <v>81</v>
      </c>
    </row>
    <row r="4" ht="36.96" customHeight="1">
      <c r="B4" s="27"/>
      <c r="C4" s="28"/>
      <c r="D4" s="29" t="s">
        <v>99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217</v>
      </c>
      <c r="BA4" s="237" t="s">
        <v>613</v>
      </c>
      <c r="BB4" s="237" t="s">
        <v>207</v>
      </c>
      <c r="BC4" s="237" t="s">
        <v>614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615</v>
      </c>
      <c r="BA5" s="237" t="s">
        <v>616</v>
      </c>
      <c r="BB5" s="237" t="s">
        <v>204</v>
      </c>
      <c r="BC5" s="237" t="s">
        <v>617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618</v>
      </c>
      <c r="BA6" s="237" t="s">
        <v>618</v>
      </c>
      <c r="BB6" s="237" t="s">
        <v>337</v>
      </c>
      <c r="BC6" s="237" t="s">
        <v>381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Vybudování parkovacích stání na ul. Krasnoarmejců p. p. č. 1237/17, k. ú. Zábřeh nad Odrou</v>
      </c>
      <c r="F7" s="39"/>
      <c r="G7" s="39"/>
      <c r="H7" s="39"/>
      <c r="I7" s="141"/>
      <c r="J7" s="28"/>
      <c r="K7" s="30"/>
      <c r="AZ7" s="237" t="s">
        <v>619</v>
      </c>
      <c r="BA7" s="237" t="s">
        <v>619</v>
      </c>
      <c r="BB7" s="237" t="s">
        <v>337</v>
      </c>
      <c r="BC7" s="237" t="s">
        <v>620</v>
      </c>
      <c r="BD7" s="237" t="s">
        <v>81</v>
      </c>
    </row>
    <row r="8" s="1" customFormat="1">
      <c r="B8" s="45"/>
      <c r="C8" s="46"/>
      <c r="D8" s="39" t="s">
        <v>100</v>
      </c>
      <c r="E8" s="46"/>
      <c r="F8" s="46"/>
      <c r="G8" s="46"/>
      <c r="H8" s="46"/>
      <c r="I8" s="143"/>
      <c r="J8" s="46"/>
      <c r="K8" s="50"/>
      <c r="AZ8" s="237" t="s">
        <v>621</v>
      </c>
      <c r="BA8" s="237" t="s">
        <v>621</v>
      </c>
      <c r="BB8" s="237" t="s">
        <v>337</v>
      </c>
      <c r="BC8" s="237" t="s">
        <v>622</v>
      </c>
      <c r="BD8" s="237" t="s">
        <v>81</v>
      </c>
    </row>
    <row r="9" s="1" customFormat="1" ht="36.96" customHeight="1">
      <c r="B9" s="45"/>
      <c r="C9" s="46"/>
      <c r="D9" s="46"/>
      <c r="E9" s="144" t="s">
        <v>623</v>
      </c>
      <c r="F9" s="46"/>
      <c r="G9" s="46"/>
      <c r="H9" s="46"/>
      <c r="I9" s="143"/>
      <c r="J9" s="46"/>
      <c r="K9" s="50"/>
      <c r="AZ9" s="237" t="s">
        <v>624</v>
      </c>
      <c r="BA9" s="237" t="s">
        <v>624</v>
      </c>
      <c r="BB9" s="237" t="s">
        <v>207</v>
      </c>
      <c r="BC9" s="237" t="s">
        <v>625</v>
      </c>
      <c r="BD9" s="23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37" t="s">
        <v>626</v>
      </c>
      <c r="BA10" s="237" t="s">
        <v>626</v>
      </c>
      <c r="BB10" s="237" t="s">
        <v>207</v>
      </c>
      <c r="BC10" s="237" t="s">
        <v>627</v>
      </c>
      <c r="BD10" s="23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37" t="s">
        <v>628</v>
      </c>
      <c r="BA11" s="237" t="s">
        <v>628</v>
      </c>
      <c r="BB11" s="237" t="s">
        <v>207</v>
      </c>
      <c r="BC11" s="237" t="s">
        <v>629</v>
      </c>
      <c r="BD11" s="23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13. 4. 2018</v>
      </c>
      <c r="K12" s="50"/>
      <c r="AZ12" s="237" t="s">
        <v>630</v>
      </c>
      <c r="BA12" s="237" t="s">
        <v>630</v>
      </c>
      <c r="BB12" s="237" t="s">
        <v>223</v>
      </c>
      <c r="BC12" s="237" t="s">
        <v>631</v>
      </c>
      <c r="BD12" s="23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37" t="s">
        <v>222</v>
      </c>
      <c r="BA13" s="237" t="s">
        <v>222</v>
      </c>
      <c r="BB13" s="237" t="s">
        <v>223</v>
      </c>
      <c r="BC13" s="237" t="s">
        <v>632</v>
      </c>
      <c r="BD13" s="23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  <c r="AZ14" s="237" t="s">
        <v>633</v>
      </c>
      <c r="BA14" s="237" t="s">
        <v>633</v>
      </c>
      <c r="BB14" s="237" t="s">
        <v>204</v>
      </c>
      <c r="BC14" s="237" t="s">
        <v>634</v>
      </c>
      <c r="BD14" s="237" t="s">
        <v>81</v>
      </c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ROUND(SUM(BE84:BE187), 2)</f>
        <v>0</v>
      </c>
      <c r="G30" s="46"/>
      <c r="H30" s="46"/>
      <c r="I30" s="157">
        <v>0.20999999999999999</v>
      </c>
      <c r="J30" s="156">
        <f>ROUND(ROUND((SUM(BE84:BE187)),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ROUND(SUM(BF84:BF187), 2)</f>
        <v>0</v>
      </c>
      <c r="G31" s="46"/>
      <c r="H31" s="46"/>
      <c r="I31" s="157">
        <v>0.14999999999999999</v>
      </c>
      <c r="J31" s="156">
        <f>ROUND(ROUND((SUM(BF84:BF187)),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ROUND(SUM(BG84:BG187),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ROUND(SUM(BH84:BH187),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ROUND(SUM(BI84:BI187),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Vybudování parkovacích stání na ul. Krasnoarmejců p. p. č. 1237/17, k. ú. 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002 - SO 301 DEŠŤOVÁ KANALIZACE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Krasnoarmejců</v>
      </c>
      <c r="G49" s="46"/>
      <c r="H49" s="46"/>
      <c r="I49" s="145" t="s">
        <v>25</v>
      </c>
      <c r="J49" s="146" t="str">
        <f>IF(J12="","",J12)</f>
        <v>13. 4. 2018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103</v>
      </c>
      <c r="D54" s="158"/>
      <c r="E54" s="158"/>
      <c r="F54" s="158"/>
      <c r="G54" s="158"/>
      <c r="H54" s="158"/>
      <c r="I54" s="172"/>
      <c r="J54" s="173" t="s">
        <v>104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105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106</v>
      </c>
    </row>
    <row r="57" s="7" customFormat="1" ht="24.96" customHeight="1">
      <c r="B57" s="176"/>
      <c r="C57" s="177"/>
      <c r="D57" s="178" t="s">
        <v>107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236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237</v>
      </c>
      <c r="E59" s="186"/>
      <c r="F59" s="186"/>
      <c r="G59" s="186"/>
      <c r="H59" s="186"/>
      <c r="I59" s="187"/>
      <c r="J59" s="188">
        <f>J145</f>
        <v>0</v>
      </c>
      <c r="K59" s="189"/>
    </row>
    <row r="60" s="8" customFormat="1" ht="19.92" customHeight="1">
      <c r="B60" s="183"/>
      <c r="C60" s="184"/>
      <c r="D60" s="185" t="s">
        <v>635</v>
      </c>
      <c r="E60" s="186"/>
      <c r="F60" s="186"/>
      <c r="G60" s="186"/>
      <c r="H60" s="186"/>
      <c r="I60" s="187"/>
      <c r="J60" s="188">
        <f>J156</f>
        <v>0</v>
      </c>
      <c r="K60" s="189"/>
    </row>
    <row r="61" s="8" customFormat="1" ht="19.92" customHeight="1">
      <c r="B61" s="183"/>
      <c r="C61" s="184"/>
      <c r="D61" s="185" t="s">
        <v>238</v>
      </c>
      <c r="E61" s="186"/>
      <c r="F61" s="186"/>
      <c r="G61" s="186"/>
      <c r="H61" s="186"/>
      <c r="I61" s="187"/>
      <c r="J61" s="188">
        <f>J160</f>
        <v>0</v>
      </c>
      <c r="K61" s="189"/>
    </row>
    <row r="62" s="8" customFormat="1" ht="19.92" customHeight="1">
      <c r="B62" s="183"/>
      <c r="C62" s="184"/>
      <c r="D62" s="185" t="s">
        <v>636</v>
      </c>
      <c r="E62" s="186"/>
      <c r="F62" s="186"/>
      <c r="G62" s="186"/>
      <c r="H62" s="186"/>
      <c r="I62" s="187"/>
      <c r="J62" s="188">
        <f>J164</f>
        <v>0</v>
      </c>
      <c r="K62" s="189"/>
    </row>
    <row r="63" s="8" customFormat="1" ht="19.92" customHeight="1">
      <c r="B63" s="183"/>
      <c r="C63" s="184"/>
      <c r="D63" s="185" t="s">
        <v>240</v>
      </c>
      <c r="E63" s="186"/>
      <c r="F63" s="186"/>
      <c r="G63" s="186"/>
      <c r="H63" s="186"/>
      <c r="I63" s="187"/>
      <c r="J63" s="188">
        <f>J181</f>
        <v>0</v>
      </c>
      <c r="K63" s="189"/>
    </row>
    <row r="64" s="8" customFormat="1" ht="19.92" customHeight="1">
      <c r="B64" s="183"/>
      <c r="C64" s="184"/>
      <c r="D64" s="185" t="s">
        <v>242</v>
      </c>
      <c r="E64" s="186"/>
      <c r="F64" s="186"/>
      <c r="G64" s="186"/>
      <c r="H64" s="186"/>
      <c r="I64" s="187"/>
      <c r="J64" s="188">
        <f>J186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109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Vybudování parkovacích stání na ul. Krasnoarmejců p. p. č. 1237/17, k. ú. Zábřeh nad Odrou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100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002 - SO 301 DEŠŤOVÁ KANALIZACE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ul. Krasnoarmejců</v>
      </c>
      <c r="G78" s="73"/>
      <c r="H78" s="73"/>
      <c r="I78" s="193" t="s">
        <v>25</v>
      </c>
      <c r="J78" s="84" t="str">
        <f>IF(J12="","",J12)</f>
        <v>13. 4. 2018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Městský obvod Ostrava – Jih</v>
      </c>
      <c r="G80" s="73"/>
      <c r="H80" s="73"/>
      <c r="I80" s="193" t="s">
        <v>33</v>
      </c>
      <c r="J80" s="192" t="str">
        <f>E21</f>
        <v>Roman Fildán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110</v>
      </c>
      <c r="D83" s="196" t="s">
        <v>56</v>
      </c>
      <c r="E83" s="196" t="s">
        <v>52</v>
      </c>
      <c r="F83" s="196" t="s">
        <v>111</v>
      </c>
      <c r="G83" s="196" t="s">
        <v>112</v>
      </c>
      <c r="H83" s="196" t="s">
        <v>113</v>
      </c>
      <c r="I83" s="197" t="s">
        <v>114</v>
      </c>
      <c r="J83" s="196" t="s">
        <v>104</v>
      </c>
      <c r="K83" s="198" t="s">
        <v>115</v>
      </c>
      <c r="L83" s="199"/>
      <c r="M83" s="101" t="s">
        <v>116</v>
      </c>
      <c r="N83" s="102" t="s">
        <v>41</v>
      </c>
      <c r="O83" s="102" t="s">
        <v>117</v>
      </c>
      <c r="P83" s="102" t="s">
        <v>118</v>
      </c>
      <c r="Q83" s="102" t="s">
        <v>119</v>
      </c>
      <c r="R83" s="102" t="s">
        <v>120</v>
      </c>
      <c r="S83" s="102" t="s">
        <v>121</v>
      </c>
      <c r="T83" s="103" t="s">
        <v>122</v>
      </c>
    </row>
    <row r="84" s="1" customFormat="1" ht="29.28" customHeight="1">
      <c r="B84" s="45"/>
      <c r="C84" s="107" t="s">
        <v>105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216.48747682000001</v>
      </c>
      <c r="S84" s="105"/>
      <c r="T84" s="202">
        <f>T85</f>
        <v>0</v>
      </c>
      <c r="AT84" s="23" t="s">
        <v>70</v>
      </c>
      <c r="AU84" s="23" t="s">
        <v>106</v>
      </c>
      <c r="BK84" s="203">
        <f>BK85</f>
        <v>0</v>
      </c>
    </row>
    <row r="85" s="10" customFormat="1" ht="37.44" customHeight="1">
      <c r="B85" s="204"/>
      <c r="C85" s="205"/>
      <c r="D85" s="206" t="s">
        <v>70</v>
      </c>
      <c r="E85" s="207" t="s">
        <v>123</v>
      </c>
      <c r="F85" s="207" t="s">
        <v>124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P86+P145+P156+P160+P164+P181+P186</f>
        <v>0</v>
      </c>
      <c r="Q85" s="212"/>
      <c r="R85" s="213">
        <f>R86+R145+R156+R160+R164+R181+R186</f>
        <v>216.48747682000001</v>
      </c>
      <c r="S85" s="212"/>
      <c r="T85" s="214">
        <f>T86+T145+T156+T160+T164+T181+T186</f>
        <v>0</v>
      </c>
      <c r="AR85" s="215" t="s">
        <v>79</v>
      </c>
      <c r="AT85" s="216" t="s">
        <v>70</v>
      </c>
      <c r="AU85" s="216" t="s">
        <v>71</v>
      </c>
      <c r="AY85" s="215" t="s">
        <v>126</v>
      </c>
      <c r="BK85" s="217">
        <f>BK86+BK145+BK156+BK160+BK164+BK181+BK186</f>
        <v>0</v>
      </c>
    </row>
    <row r="86" s="10" customFormat="1" ht="19.92" customHeight="1">
      <c r="B86" s="204"/>
      <c r="C86" s="205"/>
      <c r="D86" s="206" t="s">
        <v>70</v>
      </c>
      <c r="E86" s="218" t="s">
        <v>79</v>
      </c>
      <c r="F86" s="218" t="s">
        <v>245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SUM(P87:P144)</f>
        <v>0</v>
      </c>
      <c r="Q86" s="212"/>
      <c r="R86" s="213">
        <f>SUM(R87:R144)</f>
        <v>211.0831622</v>
      </c>
      <c r="S86" s="212"/>
      <c r="T86" s="214">
        <f>SUM(T87:T144)</f>
        <v>0</v>
      </c>
      <c r="AR86" s="215" t="s">
        <v>79</v>
      </c>
      <c r="AT86" s="216" t="s">
        <v>70</v>
      </c>
      <c r="AU86" s="216" t="s">
        <v>79</v>
      </c>
      <c r="AY86" s="215" t="s">
        <v>126</v>
      </c>
      <c r="BK86" s="217">
        <f>SUM(BK87:BK144)</f>
        <v>0</v>
      </c>
    </row>
    <row r="87" s="1" customFormat="1" ht="25.5" customHeight="1">
      <c r="B87" s="45"/>
      <c r="C87" s="238" t="s">
        <v>79</v>
      </c>
      <c r="D87" s="238" t="s">
        <v>246</v>
      </c>
      <c r="E87" s="239" t="s">
        <v>637</v>
      </c>
      <c r="F87" s="240" t="s">
        <v>638</v>
      </c>
      <c r="G87" s="241" t="s">
        <v>207</v>
      </c>
      <c r="H87" s="242">
        <v>105</v>
      </c>
      <c r="I87" s="243"/>
      <c r="J87" s="244">
        <f>ROUND(I87*H87,2)</f>
        <v>0</v>
      </c>
      <c r="K87" s="240" t="s">
        <v>250</v>
      </c>
      <c r="L87" s="71"/>
      <c r="M87" s="245" t="s">
        <v>21</v>
      </c>
      <c r="N87" s="246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132</v>
      </c>
      <c r="AT87" s="23" t="s">
        <v>246</v>
      </c>
      <c r="AU87" s="23" t="s">
        <v>81</v>
      </c>
      <c r="AY87" s="23" t="s">
        <v>126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132</v>
      </c>
      <c r="BM87" s="23" t="s">
        <v>639</v>
      </c>
    </row>
    <row r="88" s="11" customFormat="1">
      <c r="B88" s="247"/>
      <c r="C88" s="248"/>
      <c r="D88" s="249" t="s">
        <v>252</v>
      </c>
      <c r="E88" s="250" t="s">
        <v>21</v>
      </c>
      <c r="F88" s="251" t="s">
        <v>640</v>
      </c>
      <c r="G88" s="248"/>
      <c r="H88" s="250" t="s">
        <v>21</v>
      </c>
      <c r="I88" s="252"/>
      <c r="J88" s="248"/>
      <c r="K88" s="248"/>
      <c r="L88" s="253"/>
      <c r="M88" s="254"/>
      <c r="N88" s="255"/>
      <c r="O88" s="255"/>
      <c r="P88" s="255"/>
      <c r="Q88" s="255"/>
      <c r="R88" s="255"/>
      <c r="S88" s="255"/>
      <c r="T88" s="256"/>
      <c r="AT88" s="257" t="s">
        <v>252</v>
      </c>
      <c r="AU88" s="257" t="s">
        <v>81</v>
      </c>
      <c r="AV88" s="11" t="s">
        <v>79</v>
      </c>
      <c r="AW88" s="11" t="s">
        <v>35</v>
      </c>
      <c r="AX88" s="11" t="s">
        <v>71</v>
      </c>
      <c r="AY88" s="257" t="s">
        <v>126</v>
      </c>
    </row>
    <row r="89" s="12" customFormat="1">
      <c r="B89" s="258"/>
      <c r="C89" s="259"/>
      <c r="D89" s="249" t="s">
        <v>252</v>
      </c>
      <c r="E89" s="260" t="s">
        <v>608</v>
      </c>
      <c r="F89" s="261" t="s">
        <v>641</v>
      </c>
      <c r="G89" s="259"/>
      <c r="H89" s="262">
        <v>105</v>
      </c>
      <c r="I89" s="263"/>
      <c r="J89" s="259"/>
      <c r="K89" s="259"/>
      <c r="L89" s="264"/>
      <c r="M89" s="265"/>
      <c r="N89" s="266"/>
      <c r="O89" s="266"/>
      <c r="P89" s="266"/>
      <c r="Q89" s="266"/>
      <c r="R89" s="266"/>
      <c r="S89" s="266"/>
      <c r="T89" s="267"/>
      <c r="AT89" s="268" t="s">
        <v>252</v>
      </c>
      <c r="AU89" s="268" t="s">
        <v>81</v>
      </c>
      <c r="AV89" s="12" t="s">
        <v>81</v>
      </c>
      <c r="AW89" s="12" t="s">
        <v>35</v>
      </c>
      <c r="AX89" s="12" t="s">
        <v>79</v>
      </c>
      <c r="AY89" s="268" t="s">
        <v>126</v>
      </c>
    </row>
    <row r="90" s="1" customFormat="1" ht="25.5" customHeight="1">
      <c r="B90" s="45"/>
      <c r="C90" s="238" t="s">
        <v>81</v>
      </c>
      <c r="D90" s="238" t="s">
        <v>246</v>
      </c>
      <c r="E90" s="239" t="s">
        <v>642</v>
      </c>
      <c r="F90" s="240" t="s">
        <v>643</v>
      </c>
      <c r="G90" s="241" t="s">
        <v>207</v>
      </c>
      <c r="H90" s="242">
        <v>105</v>
      </c>
      <c r="I90" s="243"/>
      <c r="J90" s="244">
        <f>ROUND(I90*H90,2)</f>
        <v>0</v>
      </c>
      <c r="K90" s="240" t="s">
        <v>250</v>
      </c>
      <c r="L90" s="71"/>
      <c r="M90" s="245" t="s">
        <v>21</v>
      </c>
      <c r="N90" s="246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132</v>
      </c>
      <c r="AT90" s="23" t="s">
        <v>246</v>
      </c>
      <c r="AU90" s="23" t="s">
        <v>81</v>
      </c>
      <c r="AY90" s="23" t="s">
        <v>126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132</v>
      </c>
      <c r="BM90" s="23" t="s">
        <v>644</v>
      </c>
    </row>
    <row r="91" s="12" customFormat="1">
      <c r="B91" s="258"/>
      <c r="C91" s="259"/>
      <c r="D91" s="249" t="s">
        <v>252</v>
      </c>
      <c r="E91" s="260" t="s">
        <v>21</v>
      </c>
      <c r="F91" s="261" t="s">
        <v>608</v>
      </c>
      <c r="G91" s="259"/>
      <c r="H91" s="262">
        <v>105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252</v>
      </c>
      <c r="AU91" s="268" t="s">
        <v>81</v>
      </c>
      <c r="AV91" s="12" t="s">
        <v>81</v>
      </c>
      <c r="AW91" s="12" t="s">
        <v>35</v>
      </c>
      <c r="AX91" s="12" t="s">
        <v>71</v>
      </c>
      <c r="AY91" s="268" t="s">
        <v>126</v>
      </c>
    </row>
    <row r="92" s="13" customFormat="1">
      <c r="B92" s="269"/>
      <c r="C92" s="270"/>
      <c r="D92" s="249" t="s">
        <v>252</v>
      </c>
      <c r="E92" s="271" t="s">
        <v>21</v>
      </c>
      <c r="F92" s="272" t="s">
        <v>284</v>
      </c>
      <c r="G92" s="270"/>
      <c r="H92" s="273">
        <v>105</v>
      </c>
      <c r="I92" s="274"/>
      <c r="J92" s="270"/>
      <c r="K92" s="270"/>
      <c r="L92" s="275"/>
      <c r="M92" s="276"/>
      <c r="N92" s="277"/>
      <c r="O92" s="277"/>
      <c r="P92" s="277"/>
      <c r="Q92" s="277"/>
      <c r="R92" s="277"/>
      <c r="S92" s="277"/>
      <c r="T92" s="278"/>
      <c r="AT92" s="279" t="s">
        <v>252</v>
      </c>
      <c r="AU92" s="279" t="s">
        <v>81</v>
      </c>
      <c r="AV92" s="13" t="s">
        <v>132</v>
      </c>
      <c r="AW92" s="13" t="s">
        <v>35</v>
      </c>
      <c r="AX92" s="13" t="s">
        <v>79</v>
      </c>
      <c r="AY92" s="279" t="s">
        <v>126</v>
      </c>
    </row>
    <row r="93" s="1" customFormat="1" ht="25.5" customHeight="1">
      <c r="B93" s="45"/>
      <c r="C93" s="238" t="s">
        <v>136</v>
      </c>
      <c r="D93" s="238" t="s">
        <v>246</v>
      </c>
      <c r="E93" s="239" t="s">
        <v>645</v>
      </c>
      <c r="F93" s="240" t="s">
        <v>646</v>
      </c>
      <c r="G93" s="241" t="s">
        <v>207</v>
      </c>
      <c r="H93" s="242">
        <v>7.4720000000000004</v>
      </c>
      <c r="I93" s="243"/>
      <c r="J93" s="244">
        <f>ROUND(I93*H93,2)</f>
        <v>0</v>
      </c>
      <c r="K93" s="240" t="s">
        <v>250</v>
      </c>
      <c r="L93" s="71"/>
      <c r="M93" s="245" t="s">
        <v>21</v>
      </c>
      <c r="N93" s="246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132</v>
      </c>
      <c r="AT93" s="23" t="s">
        <v>246</v>
      </c>
      <c r="AU93" s="23" t="s">
        <v>81</v>
      </c>
      <c r="AY93" s="23" t="s">
        <v>126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132</v>
      </c>
      <c r="BM93" s="23" t="s">
        <v>647</v>
      </c>
    </row>
    <row r="94" s="11" customFormat="1">
      <c r="B94" s="247"/>
      <c r="C94" s="248"/>
      <c r="D94" s="249" t="s">
        <v>252</v>
      </c>
      <c r="E94" s="250" t="s">
        <v>21</v>
      </c>
      <c r="F94" s="251" t="s">
        <v>648</v>
      </c>
      <c r="G94" s="248"/>
      <c r="H94" s="250" t="s">
        <v>21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AT94" s="257" t="s">
        <v>252</v>
      </c>
      <c r="AU94" s="257" t="s">
        <v>81</v>
      </c>
      <c r="AV94" s="11" t="s">
        <v>79</v>
      </c>
      <c r="AW94" s="11" t="s">
        <v>35</v>
      </c>
      <c r="AX94" s="11" t="s">
        <v>71</v>
      </c>
      <c r="AY94" s="257" t="s">
        <v>126</v>
      </c>
    </row>
    <row r="95" s="12" customFormat="1">
      <c r="B95" s="258"/>
      <c r="C95" s="259"/>
      <c r="D95" s="249" t="s">
        <v>252</v>
      </c>
      <c r="E95" s="260" t="s">
        <v>217</v>
      </c>
      <c r="F95" s="261" t="s">
        <v>649</v>
      </c>
      <c r="G95" s="259"/>
      <c r="H95" s="262">
        <v>7.4720000000000004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7"/>
      <c r="AT95" s="268" t="s">
        <v>252</v>
      </c>
      <c r="AU95" s="268" t="s">
        <v>81</v>
      </c>
      <c r="AV95" s="12" t="s">
        <v>81</v>
      </c>
      <c r="AW95" s="12" t="s">
        <v>35</v>
      </c>
      <c r="AX95" s="12" t="s">
        <v>79</v>
      </c>
      <c r="AY95" s="268" t="s">
        <v>126</v>
      </c>
    </row>
    <row r="96" s="1" customFormat="1" ht="38.25" customHeight="1">
      <c r="B96" s="45"/>
      <c r="C96" s="238" t="s">
        <v>132</v>
      </c>
      <c r="D96" s="238" t="s">
        <v>246</v>
      </c>
      <c r="E96" s="239" t="s">
        <v>650</v>
      </c>
      <c r="F96" s="240" t="s">
        <v>651</v>
      </c>
      <c r="G96" s="241" t="s">
        <v>207</v>
      </c>
      <c r="H96" s="242">
        <v>7.4720000000000004</v>
      </c>
      <c r="I96" s="243"/>
      <c r="J96" s="244">
        <f>ROUND(I96*H96,2)</f>
        <v>0</v>
      </c>
      <c r="K96" s="240" t="s">
        <v>250</v>
      </c>
      <c r="L96" s="71"/>
      <c r="M96" s="245" t="s">
        <v>21</v>
      </c>
      <c r="N96" s="246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132</v>
      </c>
      <c r="AT96" s="23" t="s">
        <v>246</v>
      </c>
      <c r="AU96" s="23" t="s">
        <v>81</v>
      </c>
      <c r="AY96" s="23" t="s">
        <v>126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132</v>
      </c>
      <c r="BM96" s="23" t="s">
        <v>652</v>
      </c>
    </row>
    <row r="97" s="12" customFormat="1">
      <c r="B97" s="258"/>
      <c r="C97" s="259"/>
      <c r="D97" s="249" t="s">
        <v>252</v>
      </c>
      <c r="E97" s="260" t="s">
        <v>21</v>
      </c>
      <c r="F97" s="261" t="s">
        <v>217</v>
      </c>
      <c r="G97" s="259"/>
      <c r="H97" s="262">
        <v>7.4720000000000004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AT97" s="268" t="s">
        <v>252</v>
      </c>
      <c r="AU97" s="268" t="s">
        <v>81</v>
      </c>
      <c r="AV97" s="12" t="s">
        <v>81</v>
      </c>
      <c r="AW97" s="12" t="s">
        <v>35</v>
      </c>
      <c r="AX97" s="12" t="s">
        <v>79</v>
      </c>
      <c r="AY97" s="268" t="s">
        <v>126</v>
      </c>
    </row>
    <row r="98" s="1" customFormat="1" ht="25.5" customHeight="1">
      <c r="B98" s="45"/>
      <c r="C98" s="238" t="s">
        <v>125</v>
      </c>
      <c r="D98" s="238" t="s">
        <v>246</v>
      </c>
      <c r="E98" s="239" t="s">
        <v>653</v>
      </c>
      <c r="F98" s="240" t="s">
        <v>654</v>
      </c>
      <c r="G98" s="241" t="s">
        <v>204</v>
      </c>
      <c r="H98" s="242">
        <v>133.13200000000001</v>
      </c>
      <c r="I98" s="243"/>
      <c r="J98" s="244">
        <f>ROUND(I98*H98,2)</f>
        <v>0</v>
      </c>
      <c r="K98" s="240" t="s">
        <v>250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0.00084999999999999995</v>
      </c>
      <c r="R98" s="230">
        <f>Q98*H98</f>
        <v>0.1131622</v>
      </c>
      <c r="S98" s="230">
        <v>0</v>
      </c>
      <c r="T98" s="231">
        <f>S98*H98</f>
        <v>0</v>
      </c>
      <c r="AR98" s="23" t="s">
        <v>132</v>
      </c>
      <c r="AT98" s="23" t="s">
        <v>246</v>
      </c>
      <c r="AU98" s="23" t="s">
        <v>81</v>
      </c>
      <c r="AY98" s="23" t="s">
        <v>126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132</v>
      </c>
      <c r="BM98" s="23" t="s">
        <v>655</v>
      </c>
    </row>
    <row r="99" s="11" customFormat="1">
      <c r="B99" s="247"/>
      <c r="C99" s="248"/>
      <c r="D99" s="249" t="s">
        <v>252</v>
      </c>
      <c r="E99" s="250" t="s">
        <v>21</v>
      </c>
      <c r="F99" s="251" t="s">
        <v>656</v>
      </c>
      <c r="G99" s="248"/>
      <c r="H99" s="250" t="s">
        <v>21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252</v>
      </c>
      <c r="AU99" s="257" t="s">
        <v>81</v>
      </c>
      <c r="AV99" s="11" t="s">
        <v>79</v>
      </c>
      <c r="AW99" s="11" t="s">
        <v>35</v>
      </c>
      <c r="AX99" s="11" t="s">
        <v>71</v>
      </c>
      <c r="AY99" s="257" t="s">
        <v>126</v>
      </c>
    </row>
    <row r="100" s="11" customFormat="1">
      <c r="B100" s="247"/>
      <c r="C100" s="248"/>
      <c r="D100" s="249" t="s">
        <v>252</v>
      </c>
      <c r="E100" s="250" t="s">
        <v>21</v>
      </c>
      <c r="F100" s="251" t="s">
        <v>657</v>
      </c>
      <c r="G100" s="248"/>
      <c r="H100" s="250" t="s">
        <v>21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252</v>
      </c>
      <c r="AU100" s="257" t="s">
        <v>81</v>
      </c>
      <c r="AV100" s="11" t="s">
        <v>79</v>
      </c>
      <c r="AW100" s="11" t="s">
        <v>35</v>
      </c>
      <c r="AX100" s="11" t="s">
        <v>71</v>
      </c>
      <c r="AY100" s="257" t="s">
        <v>126</v>
      </c>
    </row>
    <row r="101" s="12" customFormat="1">
      <c r="B101" s="258"/>
      <c r="C101" s="259"/>
      <c r="D101" s="249" t="s">
        <v>252</v>
      </c>
      <c r="E101" s="260" t="s">
        <v>611</v>
      </c>
      <c r="F101" s="261" t="s">
        <v>658</v>
      </c>
      <c r="G101" s="259"/>
      <c r="H101" s="262">
        <v>14.231999999999999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252</v>
      </c>
      <c r="AU101" s="268" t="s">
        <v>81</v>
      </c>
      <c r="AV101" s="12" t="s">
        <v>81</v>
      </c>
      <c r="AW101" s="12" t="s">
        <v>35</v>
      </c>
      <c r="AX101" s="12" t="s">
        <v>71</v>
      </c>
      <c r="AY101" s="268" t="s">
        <v>126</v>
      </c>
    </row>
    <row r="102" s="11" customFormat="1">
      <c r="B102" s="247"/>
      <c r="C102" s="248"/>
      <c r="D102" s="249" t="s">
        <v>252</v>
      </c>
      <c r="E102" s="250" t="s">
        <v>21</v>
      </c>
      <c r="F102" s="251" t="s">
        <v>609</v>
      </c>
      <c r="G102" s="248"/>
      <c r="H102" s="250" t="s">
        <v>21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252</v>
      </c>
      <c r="AU102" s="257" t="s">
        <v>81</v>
      </c>
      <c r="AV102" s="11" t="s">
        <v>79</v>
      </c>
      <c r="AW102" s="11" t="s">
        <v>35</v>
      </c>
      <c r="AX102" s="11" t="s">
        <v>71</v>
      </c>
      <c r="AY102" s="257" t="s">
        <v>126</v>
      </c>
    </row>
    <row r="103" s="12" customFormat="1">
      <c r="B103" s="258"/>
      <c r="C103" s="259"/>
      <c r="D103" s="249" t="s">
        <v>252</v>
      </c>
      <c r="E103" s="260" t="s">
        <v>21</v>
      </c>
      <c r="F103" s="261" t="s">
        <v>659</v>
      </c>
      <c r="G103" s="259"/>
      <c r="H103" s="262">
        <v>80.5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252</v>
      </c>
      <c r="AU103" s="268" t="s">
        <v>81</v>
      </c>
      <c r="AV103" s="12" t="s">
        <v>81</v>
      </c>
      <c r="AW103" s="12" t="s">
        <v>35</v>
      </c>
      <c r="AX103" s="12" t="s">
        <v>71</v>
      </c>
      <c r="AY103" s="268" t="s">
        <v>126</v>
      </c>
    </row>
    <row r="104" s="11" customFormat="1">
      <c r="B104" s="247"/>
      <c r="C104" s="248"/>
      <c r="D104" s="249" t="s">
        <v>252</v>
      </c>
      <c r="E104" s="250" t="s">
        <v>21</v>
      </c>
      <c r="F104" s="251" t="s">
        <v>660</v>
      </c>
      <c r="G104" s="248"/>
      <c r="H104" s="250" t="s">
        <v>21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252</v>
      </c>
      <c r="AU104" s="257" t="s">
        <v>81</v>
      </c>
      <c r="AV104" s="11" t="s">
        <v>79</v>
      </c>
      <c r="AW104" s="11" t="s">
        <v>35</v>
      </c>
      <c r="AX104" s="11" t="s">
        <v>71</v>
      </c>
      <c r="AY104" s="257" t="s">
        <v>126</v>
      </c>
    </row>
    <row r="105" s="12" customFormat="1">
      <c r="B105" s="258"/>
      <c r="C105" s="259"/>
      <c r="D105" s="249" t="s">
        <v>252</v>
      </c>
      <c r="E105" s="260" t="s">
        <v>21</v>
      </c>
      <c r="F105" s="261" t="s">
        <v>661</v>
      </c>
      <c r="G105" s="259"/>
      <c r="H105" s="262">
        <v>38.399999999999999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AT105" s="268" t="s">
        <v>252</v>
      </c>
      <c r="AU105" s="268" t="s">
        <v>81</v>
      </c>
      <c r="AV105" s="12" t="s">
        <v>81</v>
      </c>
      <c r="AW105" s="12" t="s">
        <v>35</v>
      </c>
      <c r="AX105" s="12" t="s">
        <v>71</v>
      </c>
      <c r="AY105" s="268" t="s">
        <v>126</v>
      </c>
    </row>
    <row r="106" s="13" customFormat="1">
      <c r="B106" s="269"/>
      <c r="C106" s="270"/>
      <c r="D106" s="249" t="s">
        <v>252</v>
      </c>
      <c r="E106" s="271" t="s">
        <v>615</v>
      </c>
      <c r="F106" s="272" t="s">
        <v>284</v>
      </c>
      <c r="G106" s="270"/>
      <c r="H106" s="273">
        <v>133.13200000000001</v>
      </c>
      <c r="I106" s="274"/>
      <c r="J106" s="270"/>
      <c r="K106" s="270"/>
      <c r="L106" s="275"/>
      <c r="M106" s="276"/>
      <c r="N106" s="277"/>
      <c r="O106" s="277"/>
      <c r="P106" s="277"/>
      <c r="Q106" s="277"/>
      <c r="R106" s="277"/>
      <c r="S106" s="277"/>
      <c r="T106" s="278"/>
      <c r="AT106" s="279" t="s">
        <v>252</v>
      </c>
      <c r="AU106" s="279" t="s">
        <v>81</v>
      </c>
      <c r="AV106" s="13" t="s">
        <v>132</v>
      </c>
      <c r="AW106" s="13" t="s">
        <v>35</v>
      </c>
      <c r="AX106" s="13" t="s">
        <v>79</v>
      </c>
      <c r="AY106" s="279" t="s">
        <v>126</v>
      </c>
    </row>
    <row r="107" s="1" customFormat="1" ht="38.25" customHeight="1">
      <c r="B107" s="45"/>
      <c r="C107" s="238" t="s">
        <v>144</v>
      </c>
      <c r="D107" s="238" t="s">
        <v>246</v>
      </c>
      <c r="E107" s="239" t="s">
        <v>662</v>
      </c>
      <c r="F107" s="240" t="s">
        <v>663</v>
      </c>
      <c r="G107" s="241" t="s">
        <v>204</v>
      </c>
      <c r="H107" s="242">
        <v>133.13200000000001</v>
      </c>
      <c r="I107" s="243"/>
      <c r="J107" s="244">
        <f>ROUND(I107*H107,2)</f>
        <v>0</v>
      </c>
      <c r="K107" s="240" t="s">
        <v>250</v>
      </c>
      <c r="L107" s="71"/>
      <c r="M107" s="245" t="s">
        <v>21</v>
      </c>
      <c r="N107" s="246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132</v>
      </c>
      <c r="AT107" s="23" t="s">
        <v>246</v>
      </c>
      <c r="AU107" s="23" t="s">
        <v>81</v>
      </c>
      <c r="AY107" s="23" t="s">
        <v>126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132</v>
      </c>
      <c r="BM107" s="23" t="s">
        <v>664</v>
      </c>
    </row>
    <row r="108" s="12" customFormat="1">
      <c r="B108" s="258"/>
      <c r="C108" s="259"/>
      <c r="D108" s="249" t="s">
        <v>252</v>
      </c>
      <c r="E108" s="260" t="s">
        <v>21</v>
      </c>
      <c r="F108" s="261" t="s">
        <v>615</v>
      </c>
      <c r="G108" s="259"/>
      <c r="H108" s="262">
        <v>133.13200000000001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252</v>
      </c>
      <c r="AU108" s="268" t="s">
        <v>81</v>
      </c>
      <c r="AV108" s="12" t="s">
        <v>81</v>
      </c>
      <c r="AW108" s="12" t="s">
        <v>35</v>
      </c>
      <c r="AX108" s="12" t="s">
        <v>71</v>
      </c>
      <c r="AY108" s="268" t="s">
        <v>126</v>
      </c>
    </row>
    <row r="109" s="13" customFormat="1">
      <c r="B109" s="269"/>
      <c r="C109" s="270"/>
      <c r="D109" s="249" t="s">
        <v>252</v>
      </c>
      <c r="E109" s="271" t="s">
        <v>21</v>
      </c>
      <c r="F109" s="272" t="s">
        <v>284</v>
      </c>
      <c r="G109" s="270"/>
      <c r="H109" s="273">
        <v>133.13200000000001</v>
      </c>
      <c r="I109" s="274"/>
      <c r="J109" s="270"/>
      <c r="K109" s="270"/>
      <c r="L109" s="275"/>
      <c r="M109" s="276"/>
      <c r="N109" s="277"/>
      <c r="O109" s="277"/>
      <c r="P109" s="277"/>
      <c r="Q109" s="277"/>
      <c r="R109" s="277"/>
      <c r="S109" s="277"/>
      <c r="T109" s="278"/>
      <c r="AT109" s="279" t="s">
        <v>252</v>
      </c>
      <c r="AU109" s="279" t="s">
        <v>81</v>
      </c>
      <c r="AV109" s="13" t="s">
        <v>132</v>
      </c>
      <c r="AW109" s="13" t="s">
        <v>35</v>
      </c>
      <c r="AX109" s="13" t="s">
        <v>79</v>
      </c>
      <c r="AY109" s="279" t="s">
        <v>126</v>
      </c>
    </row>
    <row r="110" s="1" customFormat="1" ht="38.25" customHeight="1">
      <c r="B110" s="45"/>
      <c r="C110" s="238" t="s">
        <v>148</v>
      </c>
      <c r="D110" s="238" t="s">
        <v>246</v>
      </c>
      <c r="E110" s="239" t="s">
        <v>665</v>
      </c>
      <c r="F110" s="240" t="s">
        <v>666</v>
      </c>
      <c r="G110" s="241" t="s">
        <v>207</v>
      </c>
      <c r="H110" s="242">
        <v>112.47199999999999</v>
      </c>
      <c r="I110" s="243"/>
      <c r="J110" s="244">
        <f>ROUND(I110*H110,2)</f>
        <v>0</v>
      </c>
      <c r="K110" s="240" t="s">
        <v>250</v>
      </c>
      <c r="L110" s="71"/>
      <c r="M110" s="245" t="s">
        <v>21</v>
      </c>
      <c r="N110" s="246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132</v>
      </c>
      <c r="AT110" s="23" t="s">
        <v>246</v>
      </c>
      <c r="AU110" s="23" t="s">
        <v>81</v>
      </c>
      <c r="AY110" s="23" t="s">
        <v>126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132</v>
      </c>
      <c r="BM110" s="23" t="s">
        <v>667</v>
      </c>
    </row>
    <row r="111" s="12" customFormat="1">
      <c r="B111" s="258"/>
      <c r="C111" s="259"/>
      <c r="D111" s="249" t="s">
        <v>252</v>
      </c>
      <c r="E111" s="260" t="s">
        <v>21</v>
      </c>
      <c r="F111" s="261" t="s">
        <v>217</v>
      </c>
      <c r="G111" s="259"/>
      <c r="H111" s="262">
        <v>7.4720000000000004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252</v>
      </c>
      <c r="AU111" s="268" t="s">
        <v>81</v>
      </c>
      <c r="AV111" s="12" t="s">
        <v>81</v>
      </c>
      <c r="AW111" s="12" t="s">
        <v>35</v>
      </c>
      <c r="AX111" s="12" t="s">
        <v>71</v>
      </c>
      <c r="AY111" s="268" t="s">
        <v>126</v>
      </c>
    </row>
    <row r="112" s="12" customFormat="1">
      <c r="B112" s="258"/>
      <c r="C112" s="259"/>
      <c r="D112" s="249" t="s">
        <v>252</v>
      </c>
      <c r="E112" s="260" t="s">
        <v>21</v>
      </c>
      <c r="F112" s="261" t="s">
        <v>608</v>
      </c>
      <c r="G112" s="259"/>
      <c r="H112" s="262">
        <v>105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252</v>
      </c>
      <c r="AU112" s="268" t="s">
        <v>81</v>
      </c>
      <c r="AV112" s="12" t="s">
        <v>81</v>
      </c>
      <c r="AW112" s="12" t="s">
        <v>35</v>
      </c>
      <c r="AX112" s="12" t="s">
        <v>71</v>
      </c>
      <c r="AY112" s="268" t="s">
        <v>126</v>
      </c>
    </row>
    <row r="113" s="13" customFormat="1">
      <c r="B113" s="269"/>
      <c r="C113" s="270"/>
      <c r="D113" s="249" t="s">
        <v>252</v>
      </c>
      <c r="E113" s="271" t="s">
        <v>21</v>
      </c>
      <c r="F113" s="272" t="s">
        <v>284</v>
      </c>
      <c r="G113" s="270"/>
      <c r="H113" s="273">
        <v>112.47199999999999</v>
      </c>
      <c r="I113" s="274"/>
      <c r="J113" s="270"/>
      <c r="K113" s="270"/>
      <c r="L113" s="275"/>
      <c r="M113" s="276"/>
      <c r="N113" s="277"/>
      <c r="O113" s="277"/>
      <c r="P113" s="277"/>
      <c r="Q113" s="277"/>
      <c r="R113" s="277"/>
      <c r="S113" s="277"/>
      <c r="T113" s="278"/>
      <c r="AT113" s="279" t="s">
        <v>252</v>
      </c>
      <c r="AU113" s="279" t="s">
        <v>81</v>
      </c>
      <c r="AV113" s="13" t="s">
        <v>132</v>
      </c>
      <c r="AW113" s="13" t="s">
        <v>35</v>
      </c>
      <c r="AX113" s="13" t="s">
        <v>79</v>
      </c>
      <c r="AY113" s="279" t="s">
        <v>126</v>
      </c>
    </row>
    <row r="114" s="1" customFormat="1" ht="38.25" customHeight="1">
      <c r="B114" s="45"/>
      <c r="C114" s="238" t="s">
        <v>131</v>
      </c>
      <c r="D114" s="238" t="s">
        <v>246</v>
      </c>
      <c r="E114" s="239" t="s">
        <v>321</v>
      </c>
      <c r="F114" s="240" t="s">
        <v>322</v>
      </c>
      <c r="G114" s="241" t="s">
        <v>207</v>
      </c>
      <c r="H114" s="242">
        <v>112.47199999999999</v>
      </c>
      <c r="I114" s="243"/>
      <c r="J114" s="244">
        <f>ROUND(I114*H114,2)</f>
        <v>0</v>
      </c>
      <c r="K114" s="240" t="s">
        <v>250</v>
      </c>
      <c r="L114" s="71"/>
      <c r="M114" s="245" t="s">
        <v>21</v>
      </c>
      <c r="N114" s="246" t="s">
        <v>42</v>
      </c>
      <c r="O114" s="4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3" t="s">
        <v>132</v>
      </c>
      <c r="AT114" s="23" t="s">
        <v>246</v>
      </c>
      <c r="AU114" s="23" t="s">
        <v>81</v>
      </c>
      <c r="AY114" s="23" t="s">
        <v>126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3" t="s">
        <v>79</v>
      </c>
      <c r="BK114" s="232">
        <f>ROUND(I114*H114,2)</f>
        <v>0</v>
      </c>
      <c r="BL114" s="23" t="s">
        <v>132</v>
      </c>
      <c r="BM114" s="23" t="s">
        <v>668</v>
      </c>
    </row>
    <row r="115" s="12" customFormat="1">
      <c r="B115" s="258"/>
      <c r="C115" s="259"/>
      <c r="D115" s="249" t="s">
        <v>252</v>
      </c>
      <c r="E115" s="260" t="s">
        <v>21</v>
      </c>
      <c r="F115" s="261" t="s">
        <v>669</v>
      </c>
      <c r="G115" s="259"/>
      <c r="H115" s="262">
        <v>112.47199999999999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252</v>
      </c>
      <c r="AU115" s="268" t="s">
        <v>81</v>
      </c>
      <c r="AV115" s="12" t="s">
        <v>81</v>
      </c>
      <c r="AW115" s="12" t="s">
        <v>35</v>
      </c>
      <c r="AX115" s="12" t="s">
        <v>79</v>
      </c>
      <c r="AY115" s="268" t="s">
        <v>126</v>
      </c>
    </row>
    <row r="116" s="1" customFormat="1" ht="51" customHeight="1">
      <c r="B116" s="45"/>
      <c r="C116" s="238" t="s">
        <v>155</v>
      </c>
      <c r="D116" s="238" t="s">
        <v>246</v>
      </c>
      <c r="E116" s="239" t="s">
        <v>325</v>
      </c>
      <c r="F116" s="240" t="s">
        <v>326</v>
      </c>
      <c r="G116" s="241" t="s">
        <v>207</v>
      </c>
      <c r="H116" s="242">
        <v>1687.0799999999999</v>
      </c>
      <c r="I116" s="243"/>
      <c r="J116" s="244">
        <f>ROUND(I116*H116,2)</f>
        <v>0</v>
      </c>
      <c r="K116" s="240" t="s">
        <v>257</v>
      </c>
      <c r="L116" s="71"/>
      <c r="M116" s="245" t="s">
        <v>21</v>
      </c>
      <c r="N116" s="246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" t="s">
        <v>132</v>
      </c>
      <c r="AT116" s="23" t="s">
        <v>246</v>
      </c>
      <c r="AU116" s="23" t="s">
        <v>81</v>
      </c>
      <c r="AY116" s="23" t="s">
        <v>126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132</v>
      </c>
      <c r="BM116" s="23" t="s">
        <v>670</v>
      </c>
    </row>
    <row r="117" s="12" customFormat="1">
      <c r="B117" s="258"/>
      <c r="C117" s="259"/>
      <c r="D117" s="249" t="s">
        <v>252</v>
      </c>
      <c r="E117" s="260" t="s">
        <v>21</v>
      </c>
      <c r="F117" s="261" t="s">
        <v>671</v>
      </c>
      <c r="G117" s="259"/>
      <c r="H117" s="262">
        <v>1687.0799999999999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AT117" s="268" t="s">
        <v>252</v>
      </c>
      <c r="AU117" s="268" t="s">
        <v>81</v>
      </c>
      <c r="AV117" s="12" t="s">
        <v>81</v>
      </c>
      <c r="AW117" s="12" t="s">
        <v>35</v>
      </c>
      <c r="AX117" s="12" t="s">
        <v>79</v>
      </c>
      <c r="AY117" s="268" t="s">
        <v>126</v>
      </c>
    </row>
    <row r="118" s="1" customFormat="1" ht="25.5" customHeight="1">
      <c r="B118" s="45"/>
      <c r="C118" s="238" t="s">
        <v>159</v>
      </c>
      <c r="D118" s="238" t="s">
        <v>246</v>
      </c>
      <c r="E118" s="239" t="s">
        <v>329</v>
      </c>
      <c r="F118" s="240" t="s">
        <v>330</v>
      </c>
      <c r="G118" s="241" t="s">
        <v>207</v>
      </c>
      <c r="H118" s="242">
        <v>112.47199999999999</v>
      </c>
      <c r="I118" s="243"/>
      <c r="J118" s="244">
        <f>ROUND(I118*H118,2)</f>
        <v>0</v>
      </c>
      <c r="K118" s="240" t="s">
        <v>250</v>
      </c>
      <c r="L118" s="71"/>
      <c r="M118" s="245" t="s">
        <v>21</v>
      </c>
      <c r="N118" s="246" t="s">
        <v>42</v>
      </c>
      <c r="O118" s="46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3" t="s">
        <v>132</v>
      </c>
      <c r="AT118" s="23" t="s">
        <v>246</v>
      </c>
      <c r="AU118" s="23" t="s">
        <v>81</v>
      </c>
      <c r="AY118" s="23" t="s">
        <v>126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132</v>
      </c>
      <c r="BM118" s="23" t="s">
        <v>672</v>
      </c>
    </row>
    <row r="119" s="12" customFormat="1">
      <c r="B119" s="258"/>
      <c r="C119" s="259"/>
      <c r="D119" s="249" t="s">
        <v>252</v>
      </c>
      <c r="E119" s="260" t="s">
        <v>21</v>
      </c>
      <c r="F119" s="261" t="s">
        <v>669</v>
      </c>
      <c r="G119" s="259"/>
      <c r="H119" s="262">
        <v>112.47199999999999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AT119" s="268" t="s">
        <v>252</v>
      </c>
      <c r="AU119" s="268" t="s">
        <v>81</v>
      </c>
      <c r="AV119" s="12" t="s">
        <v>81</v>
      </c>
      <c r="AW119" s="12" t="s">
        <v>35</v>
      </c>
      <c r="AX119" s="12" t="s">
        <v>79</v>
      </c>
      <c r="AY119" s="268" t="s">
        <v>126</v>
      </c>
    </row>
    <row r="120" s="1" customFormat="1" ht="16.5" customHeight="1">
      <c r="B120" s="45"/>
      <c r="C120" s="238" t="s">
        <v>164</v>
      </c>
      <c r="D120" s="238" t="s">
        <v>246</v>
      </c>
      <c r="E120" s="239" t="s">
        <v>332</v>
      </c>
      <c r="F120" s="240" t="s">
        <v>333</v>
      </c>
      <c r="G120" s="241" t="s">
        <v>207</v>
      </c>
      <c r="H120" s="242">
        <v>112.47199999999999</v>
      </c>
      <c r="I120" s="243"/>
      <c r="J120" s="244">
        <f>ROUND(I120*H120,2)</f>
        <v>0</v>
      </c>
      <c r="K120" s="240" t="s">
        <v>250</v>
      </c>
      <c r="L120" s="71"/>
      <c r="M120" s="245" t="s">
        <v>21</v>
      </c>
      <c r="N120" s="246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132</v>
      </c>
      <c r="AT120" s="23" t="s">
        <v>246</v>
      </c>
      <c r="AU120" s="23" t="s">
        <v>81</v>
      </c>
      <c r="AY120" s="23" t="s">
        <v>126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132</v>
      </c>
      <c r="BM120" s="23" t="s">
        <v>673</v>
      </c>
    </row>
    <row r="121" s="12" customFormat="1">
      <c r="B121" s="258"/>
      <c r="C121" s="259"/>
      <c r="D121" s="249" t="s">
        <v>252</v>
      </c>
      <c r="E121" s="260" t="s">
        <v>21</v>
      </c>
      <c r="F121" s="261" t="s">
        <v>669</v>
      </c>
      <c r="G121" s="259"/>
      <c r="H121" s="262">
        <v>112.47199999999999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252</v>
      </c>
      <c r="AU121" s="268" t="s">
        <v>81</v>
      </c>
      <c r="AV121" s="12" t="s">
        <v>81</v>
      </c>
      <c r="AW121" s="12" t="s">
        <v>35</v>
      </c>
      <c r="AX121" s="12" t="s">
        <v>79</v>
      </c>
      <c r="AY121" s="268" t="s">
        <v>126</v>
      </c>
    </row>
    <row r="122" s="1" customFormat="1" ht="16.5" customHeight="1">
      <c r="B122" s="45"/>
      <c r="C122" s="238" t="s">
        <v>168</v>
      </c>
      <c r="D122" s="238" t="s">
        <v>246</v>
      </c>
      <c r="E122" s="239" t="s">
        <v>335</v>
      </c>
      <c r="F122" s="240" t="s">
        <v>336</v>
      </c>
      <c r="G122" s="241" t="s">
        <v>337</v>
      </c>
      <c r="H122" s="242">
        <v>191.202</v>
      </c>
      <c r="I122" s="243"/>
      <c r="J122" s="244">
        <f>ROUND(I122*H122,2)</f>
        <v>0</v>
      </c>
      <c r="K122" s="240" t="s">
        <v>250</v>
      </c>
      <c r="L122" s="71"/>
      <c r="M122" s="245" t="s">
        <v>21</v>
      </c>
      <c r="N122" s="246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132</v>
      </c>
      <c r="AT122" s="23" t="s">
        <v>246</v>
      </c>
      <c r="AU122" s="23" t="s">
        <v>81</v>
      </c>
      <c r="AY122" s="23" t="s">
        <v>126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132</v>
      </c>
      <c r="BM122" s="23" t="s">
        <v>674</v>
      </c>
    </row>
    <row r="123" s="12" customFormat="1">
      <c r="B123" s="258"/>
      <c r="C123" s="259"/>
      <c r="D123" s="249" t="s">
        <v>252</v>
      </c>
      <c r="E123" s="260" t="s">
        <v>21</v>
      </c>
      <c r="F123" s="261" t="s">
        <v>675</v>
      </c>
      <c r="G123" s="259"/>
      <c r="H123" s="262">
        <v>191.202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252</v>
      </c>
      <c r="AU123" s="268" t="s">
        <v>81</v>
      </c>
      <c r="AV123" s="12" t="s">
        <v>81</v>
      </c>
      <c r="AW123" s="12" t="s">
        <v>35</v>
      </c>
      <c r="AX123" s="12" t="s">
        <v>79</v>
      </c>
      <c r="AY123" s="268" t="s">
        <v>126</v>
      </c>
    </row>
    <row r="124" s="1" customFormat="1" ht="16.5" customHeight="1">
      <c r="B124" s="45"/>
      <c r="C124" s="220" t="s">
        <v>172</v>
      </c>
      <c r="D124" s="220" t="s">
        <v>128</v>
      </c>
      <c r="E124" s="221" t="s">
        <v>676</v>
      </c>
      <c r="F124" s="222" t="s">
        <v>677</v>
      </c>
      <c r="G124" s="223" t="s">
        <v>337</v>
      </c>
      <c r="H124" s="224">
        <v>30</v>
      </c>
      <c r="I124" s="225"/>
      <c r="J124" s="226">
        <f>ROUND(I124*H124,2)</f>
        <v>0</v>
      </c>
      <c r="K124" s="222" t="s">
        <v>250</v>
      </c>
      <c r="L124" s="227"/>
      <c r="M124" s="228" t="s">
        <v>21</v>
      </c>
      <c r="N124" s="229" t="s">
        <v>42</v>
      </c>
      <c r="O124" s="46"/>
      <c r="P124" s="230">
        <f>O124*H124</f>
        <v>0</v>
      </c>
      <c r="Q124" s="230">
        <v>1</v>
      </c>
      <c r="R124" s="230">
        <f>Q124*H124</f>
        <v>30</v>
      </c>
      <c r="S124" s="230">
        <v>0</v>
      </c>
      <c r="T124" s="231">
        <f>S124*H124</f>
        <v>0</v>
      </c>
      <c r="AR124" s="23" t="s">
        <v>131</v>
      </c>
      <c r="AT124" s="23" t="s">
        <v>128</v>
      </c>
      <c r="AU124" s="23" t="s">
        <v>81</v>
      </c>
      <c r="AY124" s="23" t="s">
        <v>126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3" t="s">
        <v>79</v>
      </c>
      <c r="BK124" s="232">
        <f>ROUND(I124*H124,2)</f>
        <v>0</v>
      </c>
      <c r="BL124" s="23" t="s">
        <v>132</v>
      </c>
      <c r="BM124" s="23" t="s">
        <v>678</v>
      </c>
    </row>
    <row r="125" s="11" customFormat="1">
      <c r="B125" s="247"/>
      <c r="C125" s="248"/>
      <c r="D125" s="249" t="s">
        <v>252</v>
      </c>
      <c r="E125" s="250" t="s">
        <v>21</v>
      </c>
      <c r="F125" s="251" t="s">
        <v>640</v>
      </c>
      <c r="G125" s="248"/>
      <c r="H125" s="250" t="s">
        <v>21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252</v>
      </c>
      <c r="AU125" s="257" t="s">
        <v>81</v>
      </c>
      <c r="AV125" s="11" t="s">
        <v>79</v>
      </c>
      <c r="AW125" s="11" t="s">
        <v>35</v>
      </c>
      <c r="AX125" s="11" t="s">
        <v>71</v>
      </c>
      <c r="AY125" s="257" t="s">
        <v>126</v>
      </c>
    </row>
    <row r="126" s="12" customFormat="1">
      <c r="B126" s="258"/>
      <c r="C126" s="259"/>
      <c r="D126" s="249" t="s">
        <v>252</v>
      </c>
      <c r="E126" s="260" t="s">
        <v>21</v>
      </c>
      <c r="F126" s="261" t="s">
        <v>679</v>
      </c>
      <c r="G126" s="259"/>
      <c r="H126" s="262">
        <v>30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252</v>
      </c>
      <c r="AU126" s="268" t="s">
        <v>81</v>
      </c>
      <c r="AV126" s="12" t="s">
        <v>81</v>
      </c>
      <c r="AW126" s="12" t="s">
        <v>35</v>
      </c>
      <c r="AX126" s="12" t="s">
        <v>71</v>
      </c>
      <c r="AY126" s="268" t="s">
        <v>126</v>
      </c>
    </row>
    <row r="127" s="13" customFormat="1">
      <c r="B127" s="269"/>
      <c r="C127" s="270"/>
      <c r="D127" s="249" t="s">
        <v>252</v>
      </c>
      <c r="E127" s="271" t="s">
        <v>618</v>
      </c>
      <c r="F127" s="272" t="s">
        <v>284</v>
      </c>
      <c r="G127" s="270"/>
      <c r="H127" s="273">
        <v>30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AT127" s="279" t="s">
        <v>252</v>
      </c>
      <c r="AU127" s="279" t="s">
        <v>81</v>
      </c>
      <c r="AV127" s="13" t="s">
        <v>132</v>
      </c>
      <c r="AW127" s="13" t="s">
        <v>35</v>
      </c>
      <c r="AX127" s="13" t="s">
        <v>79</v>
      </c>
      <c r="AY127" s="279" t="s">
        <v>126</v>
      </c>
    </row>
    <row r="128" s="1" customFormat="1" ht="16.5" customHeight="1">
      <c r="B128" s="45"/>
      <c r="C128" s="220" t="s">
        <v>176</v>
      </c>
      <c r="D128" s="220" t="s">
        <v>128</v>
      </c>
      <c r="E128" s="221" t="s">
        <v>680</v>
      </c>
      <c r="F128" s="222" t="s">
        <v>681</v>
      </c>
      <c r="G128" s="223" t="s">
        <v>337</v>
      </c>
      <c r="H128" s="224">
        <v>28.5</v>
      </c>
      <c r="I128" s="225"/>
      <c r="J128" s="226">
        <f>ROUND(I128*H128,2)</f>
        <v>0</v>
      </c>
      <c r="K128" s="222" t="s">
        <v>250</v>
      </c>
      <c r="L128" s="227"/>
      <c r="M128" s="228" t="s">
        <v>21</v>
      </c>
      <c r="N128" s="229" t="s">
        <v>42</v>
      </c>
      <c r="O128" s="46"/>
      <c r="P128" s="230">
        <f>O128*H128</f>
        <v>0</v>
      </c>
      <c r="Q128" s="230">
        <v>1</v>
      </c>
      <c r="R128" s="230">
        <f>Q128*H128</f>
        <v>28.5</v>
      </c>
      <c r="S128" s="230">
        <v>0</v>
      </c>
      <c r="T128" s="231">
        <f>S128*H128</f>
        <v>0</v>
      </c>
      <c r="AR128" s="23" t="s">
        <v>131</v>
      </c>
      <c r="AT128" s="23" t="s">
        <v>128</v>
      </c>
      <c r="AU128" s="23" t="s">
        <v>81</v>
      </c>
      <c r="AY128" s="23" t="s">
        <v>126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132</v>
      </c>
      <c r="BM128" s="23" t="s">
        <v>682</v>
      </c>
    </row>
    <row r="129" s="12" customFormat="1">
      <c r="B129" s="258"/>
      <c r="C129" s="259"/>
      <c r="D129" s="249" t="s">
        <v>252</v>
      </c>
      <c r="E129" s="260" t="s">
        <v>21</v>
      </c>
      <c r="F129" s="261" t="s">
        <v>683</v>
      </c>
      <c r="G129" s="259"/>
      <c r="H129" s="262">
        <v>28.5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252</v>
      </c>
      <c r="AU129" s="268" t="s">
        <v>81</v>
      </c>
      <c r="AV129" s="12" t="s">
        <v>81</v>
      </c>
      <c r="AW129" s="12" t="s">
        <v>35</v>
      </c>
      <c r="AX129" s="12" t="s">
        <v>71</v>
      </c>
      <c r="AY129" s="268" t="s">
        <v>126</v>
      </c>
    </row>
    <row r="130" s="13" customFormat="1">
      <c r="B130" s="269"/>
      <c r="C130" s="270"/>
      <c r="D130" s="249" t="s">
        <v>252</v>
      </c>
      <c r="E130" s="271" t="s">
        <v>619</v>
      </c>
      <c r="F130" s="272" t="s">
        <v>284</v>
      </c>
      <c r="G130" s="270"/>
      <c r="H130" s="273">
        <v>28.5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AT130" s="279" t="s">
        <v>252</v>
      </c>
      <c r="AU130" s="279" t="s">
        <v>81</v>
      </c>
      <c r="AV130" s="13" t="s">
        <v>132</v>
      </c>
      <c r="AW130" s="13" t="s">
        <v>35</v>
      </c>
      <c r="AX130" s="13" t="s">
        <v>79</v>
      </c>
      <c r="AY130" s="279" t="s">
        <v>126</v>
      </c>
    </row>
    <row r="131" s="1" customFormat="1" ht="16.5" customHeight="1">
      <c r="B131" s="45"/>
      <c r="C131" s="220" t="s">
        <v>10</v>
      </c>
      <c r="D131" s="220" t="s">
        <v>128</v>
      </c>
      <c r="E131" s="221" t="s">
        <v>684</v>
      </c>
      <c r="F131" s="222" t="s">
        <v>685</v>
      </c>
      <c r="G131" s="223" t="s">
        <v>337</v>
      </c>
      <c r="H131" s="224">
        <v>128.25</v>
      </c>
      <c r="I131" s="225"/>
      <c r="J131" s="226">
        <f>ROUND(I131*H131,2)</f>
        <v>0</v>
      </c>
      <c r="K131" s="222" t="s">
        <v>21</v>
      </c>
      <c r="L131" s="227"/>
      <c r="M131" s="228" t="s">
        <v>21</v>
      </c>
      <c r="N131" s="229" t="s">
        <v>42</v>
      </c>
      <c r="O131" s="46"/>
      <c r="P131" s="230">
        <f>O131*H131</f>
        <v>0</v>
      </c>
      <c r="Q131" s="230">
        <v>1</v>
      </c>
      <c r="R131" s="230">
        <f>Q131*H131</f>
        <v>128.25</v>
      </c>
      <c r="S131" s="230">
        <v>0</v>
      </c>
      <c r="T131" s="231">
        <f>S131*H131</f>
        <v>0</v>
      </c>
      <c r="AR131" s="23" t="s">
        <v>131</v>
      </c>
      <c r="AT131" s="23" t="s">
        <v>128</v>
      </c>
      <c r="AU131" s="23" t="s">
        <v>81</v>
      </c>
      <c r="AY131" s="23" t="s">
        <v>126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3" t="s">
        <v>79</v>
      </c>
      <c r="BK131" s="232">
        <f>ROUND(I131*H131,2)</f>
        <v>0</v>
      </c>
      <c r="BL131" s="23" t="s">
        <v>132</v>
      </c>
      <c r="BM131" s="23" t="s">
        <v>686</v>
      </c>
    </row>
    <row r="132" s="12" customFormat="1">
      <c r="B132" s="258"/>
      <c r="C132" s="259"/>
      <c r="D132" s="249" t="s">
        <v>252</v>
      </c>
      <c r="E132" s="260" t="s">
        <v>21</v>
      </c>
      <c r="F132" s="261" t="s">
        <v>687</v>
      </c>
      <c r="G132" s="259"/>
      <c r="H132" s="262">
        <v>128.25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AT132" s="268" t="s">
        <v>252</v>
      </c>
      <c r="AU132" s="268" t="s">
        <v>81</v>
      </c>
      <c r="AV132" s="12" t="s">
        <v>81</v>
      </c>
      <c r="AW132" s="12" t="s">
        <v>35</v>
      </c>
      <c r="AX132" s="12" t="s">
        <v>71</v>
      </c>
      <c r="AY132" s="268" t="s">
        <v>126</v>
      </c>
    </row>
    <row r="133" s="13" customFormat="1">
      <c r="B133" s="269"/>
      <c r="C133" s="270"/>
      <c r="D133" s="249" t="s">
        <v>252</v>
      </c>
      <c r="E133" s="271" t="s">
        <v>621</v>
      </c>
      <c r="F133" s="272" t="s">
        <v>284</v>
      </c>
      <c r="G133" s="270"/>
      <c r="H133" s="273">
        <v>128.25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AT133" s="279" t="s">
        <v>252</v>
      </c>
      <c r="AU133" s="279" t="s">
        <v>81</v>
      </c>
      <c r="AV133" s="13" t="s">
        <v>132</v>
      </c>
      <c r="AW133" s="13" t="s">
        <v>35</v>
      </c>
      <c r="AX133" s="13" t="s">
        <v>79</v>
      </c>
      <c r="AY133" s="279" t="s">
        <v>126</v>
      </c>
    </row>
    <row r="134" s="1" customFormat="1" ht="25.5" customHeight="1">
      <c r="B134" s="45"/>
      <c r="C134" s="238" t="s">
        <v>183</v>
      </c>
      <c r="D134" s="238" t="s">
        <v>246</v>
      </c>
      <c r="E134" s="239" t="s">
        <v>340</v>
      </c>
      <c r="F134" s="240" t="s">
        <v>341</v>
      </c>
      <c r="G134" s="241" t="s">
        <v>207</v>
      </c>
      <c r="H134" s="242">
        <v>105.65600000000001</v>
      </c>
      <c r="I134" s="243"/>
      <c r="J134" s="244">
        <f>ROUND(I134*H134,2)</f>
        <v>0</v>
      </c>
      <c r="K134" s="240" t="s">
        <v>250</v>
      </c>
      <c r="L134" s="71"/>
      <c r="M134" s="245" t="s">
        <v>21</v>
      </c>
      <c r="N134" s="246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132</v>
      </c>
      <c r="AT134" s="23" t="s">
        <v>246</v>
      </c>
      <c r="AU134" s="23" t="s">
        <v>81</v>
      </c>
      <c r="AY134" s="23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132</v>
      </c>
      <c r="BM134" s="23" t="s">
        <v>688</v>
      </c>
    </row>
    <row r="135" s="12" customFormat="1">
      <c r="B135" s="258"/>
      <c r="C135" s="259"/>
      <c r="D135" s="249" t="s">
        <v>252</v>
      </c>
      <c r="E135" s="260" t="s">
        <v>21</v>
      </c>
      <c r="F135" s="261" t="s">
        <v>608</v>
      </c>
      <c r="G135" s="259"/>
      <c r="H135" s="262">
        <v>105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252</v>
      </c>
      <c r="AU135" s="268" t="s">
        <v>81</v>
      </c>
      <c r="AV135" s="12" t="s">
        <v>81</v>
      </c>
      <c r="AW135" s="12" t="s">
        <v>35</v>
      </c>
      <c r="AX135" s="12" t="s">
        <v>71</v>
      </c>
      <c r="AY135" s="268" t="s">
        <v>126</v>
      </c>
    </row>
    <row r="136" s="12" customFormat="1">
      <c r="B136" s="258"/>
      <c r="C136" s="259"/>
      <c r="D136" s="249" t="s">
        <v>252</v>
      </c>
      <c r="E136" s="260" t="s">
        <v>21</v>
      </c>
      <c r="F136" s="261" t="s">
        <v>689</v>
      </c>
      <c r="G136" s="259"/>
      <c r="H136" s="262">
        <v>0.65600000000000003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252</v>
      </c>
      <c r="AU136" s="268" t="s">
        <v>81</v>
      </c>
      <c r="AV136" s="12" t="s">
        <v>81</v>
      </c>
      <c r="AW136" s="12" t="s">
        <v>35</v>
      </c>
      <c r="AX136" s="12" t="s">
        <v>71</v>
      </c>
      <c r="AY136" s="268" t="s">
        <v>126</v>
      </c>
    </row>
    <row r="137" s="13" customFormat="1">
      <c r="B137" s="269"/>
      <c r="C137" s="270"/>
      <c r="D137" s="249" t="s">
        <v>252</v>
      </c>
      <c r="E137" s="271" t="s">
        <v>628</v>
      </c>
      <c r="F137" s="272" t="s">
        <v>284</v>
      </c>
      <c r="G137" s="270"/>
      <c r="H137" s="273">
        <v>105.65600000000001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AT137" s="279" t="s">
        <v>252</v>
      </c>
      <c r="AU137" s="279" t="s">
        <v>81</v>
      </c>
      <c r="AV137" s="13" t="s">
        <v>132</v>
      </c>
      <c r="AW137" s="13" t="s">
        <v>35</v>
      </c>
      <c r="AX137" s="13" t="s">
        <v>79</v>
      </c>
      <c r="AY137" s="279" t="s">
        <v>126</v>
      </c>
    </row>
    <row r="138" s="1" customFormat="1" ht="38.25" customHeight="1">
      <c r="B138" s="45"/>
      <c r="C138" s="238" t="s">
        <v>187</v>
      </c>
      <c r="D138" s="238" t="s">
        <v>246</v>
      </c>
      <c r="E138" s="239" t="s">
        <v>690</v>
      </c>
      <c r="F138" s="240" t="s">
        <v>691</v>
      </c>
      <c r="G138" s="241" t="s">
        <v>207</v>
      </c>
      <c r="H138" s="242">
        <v>5.1120000000000001</v>
      </c>
      <c r="I138" s="243"/>
      <c r="J138" s="244">
        <f>ROUND(I138*H138,2)</f>
        <v>0</v>
      </c>
      <c r="K138" s="240" t="s">
        <v>250</v>
      </c>
      <c r="L138" s="71"/>
      <c r="M138" s="245" t="s">
        <v>21</v>
      </c>
      <c r="N138" s="246" t="s">
        <v>42</v>
      </c>
      <c r="O138" s="46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" t="s">
        <v>132</v>
      </c>
      <c r="AT138" s="23" t="s">
        <v>246</v>
      </c>
      <c r="AU138" s="23" t="s">
        <v>81</v>
      </c>
      <c r="AY138" s="23" t="s">
        <v>126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3" t="s">
        <v>79</v>
      </c>
      <c r="BK138" s="232">
        <f>ROUND(I138*H138,2)</f>
        <v>0</v>
      </c>
      <c r="BL138" s="23" t="s">
        <v>132</v>
      </c>
      <c r="BM138" s="23" t="s">
        <v>692</v>
      </c>
    </row>
    <row r="139" s="11" customFormat="1">
      <c r="B139" s="247"/>
      <c r="C139" s="248"/>
      <c r="D139" s="249" t="s">
        <v>252</v>
      </c>
      <c r="E139" s="250" t="s">
        <v>21</v>
      </c>
      <c r="F139" s="251" t="s">
        <v>693</v>
      </c>
      <c r="G139" s="248"/>
      <c r="H139" s="250" t="s">
        <v>21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252</v>
      </c>
      <c r="AU139" s="257" t="s">
        <v>81</v>
      </c>
      <c r="AV139" s="11" t="s">
        <v>79</v>
      </c>
      <c r="AW139" s="11" t="s">
        <v>35</v>
      </c>
      <c r="AX139" s="11" t="s">
        <v>71</v>
      </c>
      <c r="AY139" s="257" t="s">
        <v>126</v>
      </c>
    </row>
    <row r="140" s="12" customFormat="1">
      <c r="B140" s="258"/>
      <c r="C140" s="259"/>
      <c r="D140" s="249" t="s">
        <v>252</v>
      </c>
      <c r="E140" s="260" t="s">
        <v>626</v>
      </c>
      <c r="F140" s="261" t="s">
        <v>694</v>
      </c>
      <c r="G140" s="259"/>
      <c r="H140" s="262">
        <v>5.1120000000000001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252</v>
      </c>
      <c r="AU140" s="268" t="s">
        <v>81</v>
      </c>
      <c r="AV140" s="12" t="s">
        <v>81</v>
      </c>
      <c r="AW140" s="12" t="s">
        <v>35</v>
      </c>
      <c r="AX140" s="12" t="s">
        <v>79</v>
      </c>
      <c r="AY140" s="268" t="s">
        <v>126</v>
      </c>
    </row>
    <row r="141" s="1" customFormat="1" ht="16.5" customHeight="1">
      <c r="B141" s="45"/>
      <c r="C141" s="220" t="s">
        <v>191</v>
      </c>
      <c r="D141" s="220" t="s">
        <v>128</v>
      </c>
      <c r="E141" s="221" t="s">
        <v>343</v>
      </c>
      <c r="F141" s="222" t="s">
        <v>344</v>
      </c>
      <c r="G141" s="223" t="s">
        <v>337</v>
      </c>
      <c r="H141" s="224">
        <v>13.996</v>
      </c>
      <c r="I141" s="225"/>
      <c r="J141" s="226">
        <f>ROUND(I141*H141,2)</f>
        <v>0</v>
      </c>
      <c r="K141" s="222" t="s">
        <v>250</v>
      </c>
      <c r="L141" s="227"/>
      <c r="M141" s="228" t="s">
        <v>21</v>
      </c>
      <c r="N141" s="229" t="s">
        <v>42</v>
      </c>
      <c r="O141" s="46"/>
      <c r="P141" s="230">
        <f>O141*H141</f>
        <v>0</v>
      </c>
      <c r="Q141" s="230">
        <v>1</v>
      </c>
      <c r="R141" s="230">
        <f>Q141*H141</f>
        <v>13.996</v>
      </c>
      <c r="S141" s="230">
        <v>0</v>
      </c>
      <c r="T141" s="231">
        <f>S141*H141</f>
        <v>0</v>
      </c>
      <c r="AR141" s="23" t="s">
        <v>131</v>
      </c>
      <c r="AT141" s="23" t="s">
        <v>128</v>
      </c>
      <c r="AU141" s="23" t="s">
        <v>81</v>
      </c>
      <c r="AY141" s="23" t="s">
        <v>126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132</v>
      </c>
      <c r="BM141" s="23" t="s">
        <v>695</v>
      </c>
    </row>
    <row r="142" s="12" customFormat="1">
      <c r="B142" s="258"/>
      <c r="C142" s="259"/>
      <c r="D142" s="249" t="s">
        <v>252</v>
      </c>
      <c r="E142" s="260" t="s">
        <v>21</v>
      </c>
      <c r="F142" s="261" t="s">
        <v>696</v>
      </c>
      <c r="G142" s="259"/>
      <c r="H142" s="262">
        <v>13.996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AT142" s="268" t="s">
        <v>252</v>
      </c>
      <c r="AU142" s="268" t="s">
        <v>81</v>
      </c>
      <c r="AV142" s="12" t="s">
        <v>81</v>
      </c>
      <c r="AW142" s="12" t="s">
        <v>35</v>
      </c>
      <c r="AX142" s="12" t="s">
        <v>79</v>
      </c>
      <c r="AY142" s="268" t="s">
        <v>126</v>
      </c>
    </row>
    <row r="143" s="1" customFormat="1" ht="16.5" customHeight="1">
      <c r="B143" s="45"/>
      <c r="C143" s="220" t="s">
        <v>195</v>
      </c>
      <c r="D143" s="220" t="s">
        <v>128</v>
      </c>
      <c r="E143" s="221" t="s">
        <v>697</v>
      </c>
      <c r="F143" s="222" t="s">
        <v>698</v>
      </c>
      <c r="G143" s="223" t="s">
        <v>337</v>
      </c>
      <c r="H143" s="224">
        <v>10.224</v>
      </c>
      <c r="I143" s="225"/>
      <c r="J143" s="226">
        <f>ROUND(I143*H143,2)</f>
        <v>0</v>
      </c>
      <c r="K143" s="222" t="s">
        <v>21</v>
      </c>
      <c r="L143" s="227"/>
      <c r="M143" s="228" t="s">
        <v>21</v>
      </c>
      <c r="N143" s="229" t="s">
        <v>42</v>
      </c>
      <c r="O143" s="46"/>
      <c r="P143" s="230">
        <f>O143*H143</f>
        <v>0</v>
      </c>
      <c r="Q143" s="230">
        <v>1</v>
      </c>
      <c r="R143" s="230">
        <f>Q143*H143</f>
        <v>10.224</v>
      </c>
      <c r="S143" s="230">
        <v>0</v>
      </c>
      <c r="T143" s="231">
        <f>S143*H143</f>
        <v>0</v>
      </c>
      <c r="AR143" s="23" t="s">
        <v>131</v>
      </c>
      <c r="AT143" s="23" t="s">
        <v>128</v>
      </c>
      <c r="AU143" s="23" t="s">
        <v>81</v>
      </c>
      <c r="AY143" s="23" t="s">
        <v>126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132</v>
      </c>
      <c r="BM143" s="23" t="s">
        <v>699</v>
      </c>
    </row>
    <row r="144" s="12" customFormat="1">
      <c r="B144" s="258"/>
      <c r="C144" s="259"/>
      <c r="D144" s="249" t="s">
        <v>252</v>
      </c>
      <c r="E144" s="260" t="s">
        <v>21</v>
      </c>
      <c r="F144" s="261" t="s">
        <v>700</v>
      </c>
      <c r="G144" s="259"/>
      <c r="H144" s="262">
        <v>10.224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AT144" s="268" t="s">
        <v>252</v>
      </c>
      <c r="AU144" s="268" t="s">
        <v>81</v>
      </c>
      <c r="AV144" s="12" t="s">
        <v>81</v>
      </c>
      <c r="AW144" s="12" t="s">
        <v>35</v>
      </c>
      <c r="AX144" s="12" t="s">
        <v>79</v>
      </c>
      <c r="AY144" s="268" t="s">
        <v>126</v>
      </c>
    </row>
    <row r="145" s="10" customFormat="1" ht="29.88" customHeight="1">
      <c r="B145" s="204"/>
      <c r="C145" s="205"/>
      <c r="D145" s="206" t="s">
        <v>70</v>
      </c>
      <c r="E145" s="218" t="s">
        <v>81</v>
      </c>
      <c r="F145" s="218" t="s">
        <v>405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SUM(P146:P155)</f>
        <v>0</v>
      </c>
      <c r="Q145" s="212"/>
      <c r="R145" s="213">
        <f>SUM(R146:R155)</f>
        <v>0.17125428000000001</v>
      </c>
      <c r="S145" s="212"/>
      <c r="T145" s="214">
        <f>SUM(T146:T155)</f>
        <v>0</v>
      </c>
      <c r="AR145" s="215" t="s">
        <v>79</v>
      </c>
      <c r="AT145" s="216" t="s">
        <v>70</v>
      </c>
      <c r="AU145" s="216" t="s">
        <v>79</v>
      </c>
      <c r="AY145" s="215" t="s">
        <v>126</v>
      </c>
      <c r="BK145" s="217">
        <f>SUM(BK146:BK155)</f>
        <v>0</v>
      </c>
    </row>
    <row r="146" s="1" customFormat="1" ht="16.5" customHeight="1">
      <c r="B146" s="45"/>
      <c r="C146" s="238" t="s">
        <v>199</v>
      </c>
      <c r="D146" s="238" t="s">
        <v>246</v>
      </c>
      <c r="E146" s="239" t="s">
        <v>701</v>
      </c>
      <c r="F146" s="240" t="s">
        <v>702</v>
      </c>
      <c r="G146" s="241" t="s">
        <v>223</v>
      </c>
      <c r="H146" s="242">
        <v>51.5</v>
      </c>
      <c r="I146" s="243"/>
      <c r="J146" s="244">
        <f>ROUND(I146*H146,2)</f>
        <v>0</v>
      </c>
      <c r="K146" s="240" t="s">
        <v>250</v>
      </c>
      <c r="L146" s="71"/>
      <c r="M146" s="245" t="s">
        <v>21</v>
      </c>
      <c r="N146" s="246" t="s">
        <v>42</v>
      </c>
      <c r="O146" s="46"/>
      <c r="P146" s="230">
        <f>O146*H146</f>
        <v>0</v>
      </c>
      <c r="Q146" s="230">
        <v>0.00116</v>
      </c>
      <c r="R146" s="230">
        <f>Q146*H146</f>
        <v>0.059740000000000001</v>
      </c>
      <c r="S146" s="230">
        <v>0</v>
      </c>
      <c r="T146" s="231">
        <f>S146*H146</f>
        <v>0</v>
      </c>
      <c r="AR146" s="23" t="s">
        <v>132</v>
      </c>
      <c r="AT146" s="23" t="s">
        <v>246</v>
      </c>
      <c r="AU146" s="23" t="s">
        <v>81</v>
      </c>
      <c r="AY146" s="23" t="s">
        <v>126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132</v>
      </c>
      <c r="BM146" s="23" t="s">
        <v>703</v>
      </c>
    </row>
    <row r="147" s="11" customFormat="1">
      <c r="B147" s="247"/>
      <c r="C147" s="248"/>
      <c r="D147" s="249" t="s">
        <v>252</v>
      </c>
      <c r="E147" s="250" t="s">
        <v>21</v>
      </c>
      <c r="F147" s="251" t="s">
        <v>640</v>
      </c>
      <c r="G147" s="248"/>
      <c r="H147" s="250" t="s">
        <v>21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252</v>
      </c>
      <c r="AU147" s="257" t="s">
        <v>81</v>
      </c>
      <c r="AV147" s="11" t="s">
        <v>79</v>
      </c>
      <c r="AW147" s="11" t="s">
        <v>35</v>
      </c>
      <c r="AX147" s="11" t="s">
        <v>71</v>
      </c>
      <c r="AY147" s="257" t="s">
        <v>126</v>
      </c>
    </row>
    <row r="148" s="12" customFormat="1">
      <c r="B148" s="258"/>
      <c r="C148" s="259"/>
      <c r="D148" s="249" t="s">
        <v>252</v>
      </c>
      <c r="E148" s="260" t="s">
        <v>222</v>
      </c>
      <c r="F148" s="261" t="s">
        <v>704</v>
      </c>
      <c r="G148" s="259"/>
      <c r="H148" s="262">
        <v>51.5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AT148" s="268" t="s">
        <v>252</v>
      </c>
      <c r="AU148" s="268" t="s">
        <v>81</v>
      </c>
      <c r="AV148" s="12" t="s">
        <v>81</v>
      </c>
      <c r="AW148" s="12" t="s">
        <v>35</v>
      </c>
      <c r="AX148" s="12" t="s">
        <v>79</v>
      </c>
      <c r="AY148" s="268" t="s">
        <v>126</v>
      </c>
    </row>
    <row r="149" s="1" customFormat="1" ht="16.5" customHeight="1">
      <c r="B149" s="45"/>
      <c r="C149" s="220" t="s">
        <v>9</v>
      </c>
      <c r="D149" s="220" t="s">
        <v>128</v>
      </c>
      <c r="E149" s="221" t="s">
        <v>416</v>
      </c>
      <c r="F149" s="222" t="s">
        <v>417</v>
      </c>
      <c r="G149" s="223" t="s">
        <v>204</v>
      </c>
      <c r="H149" s="224">
        <v>283.51100000000002</v>
      </c>
      <c r="I149" s="225"/>
      <c r="J149" s="226">
        <f>ROUND(I149*H149,2)</f>
        <v>0</v>
      </c>
      <c r="K149" s="222" t="s">
        <v>21</v>
      </c>
      <c r="L149" s="227"/>
      <c r="M149" s="228" t="s">
        <v>21</v>
      </c>
      <c r="N149" s="229" t="s">
        <v>42</v>
      </c>
      <c r="O149" s="46"/>
      <c r="P149" s="230">
        <f>O149*H149</f>
        <v>0</v>
      </c>
      <c r="Q149" s="230">
        <v>0.00029999999999999997</v>
      </c>
      <c r="R149" s="230">
        <f>Q149*H149</f>
        <v>0.085053299999999998</v>
      </c>
      <c r="S149" s="230">
        <v>0</v>
      </c>
      <c r="T149" s="231">
        <f>S149*H149</f>
        <v>0</v>
      </c>
      <c r="AR149" s="23" t="s">
        <v>131</v>
      </c>
      <c r="AT149" s="23" t="s">
        <v>128</v>
      </c>
      <c r="AU149" s="23" t="s">
        <v>81</v>
      </c>
      <c r="AY149" s="23" t="s">
        <v>126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132</v>
      </c>
      <c r="BM149" s="23" t="s">
        <v>705</v>
      </c>
    </row>
    <row r="150" s="12" customFormat="1">
      <c r="B150" s="258"/>
      <c r="C150" s="259"/>
      <c r="D150" s="249" t="s">
        <v>252</v>
      </c>
      <c r="E150" s="260" t="s">
        <v>21</v>
      </c>
      <c r="F150" s="261" t="s">
        <v>706</v>
      </c>
      <c r="G150" s="259"/>
      <c r="H150" s="262">
        <v>283.51100000000002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AT150" s="268" t="s">
        <v>252</v>
      </c>
      <c r="AU150" s="268" t="s">
        <v>81</v>
      </c>
      <c r="AV150" s="12" t="s">
        <v>81</v>
      </c>
      <c r="AW150" s="12" t="s">
        <v>35</v>
      </c>
      <c r="AX150" s="12" t="s">
        <v>79</v>
      </c>
      <c r="AY150" s="268" t="s">
        <v>126</v>
      </c>
    </row>
    <row r="151" s="1" customFormat="1" ht="38.25" customHeight="1">
      <c r="B151" s="45"/>
      <c r="C151" s="238" t="s">
        <v>347</v>
      </c>
      <c r="D151" s="238" t="s">
        <v>246</v>
      </c>
      <c r="E151" s="239" t="s">
        <v>707</v>
      </c>
      <c r="F151" s="240" t="s">
        <v>708</v>
      </c>
      <c r="G151" s="241" t="s">
        <v>204</v>
      </c>
      <c r="H151" s="242">
        <v>189.00700000000001</v>
      </c>
      <c r="I151" s="243"/>
      <c r="J151" s="244">
        <f>ROUND(I151*H151,2)</f>
        <v>0</v>
      </c>
      <c r="K151" s="240" t="s">
        <v>250</v>
      </c>
      <c r="L151" s="71"/>
      <c r="M151" s="245" t="s">
        <v>21</v>
      </c>
      <c r="N151" s="246" t="s">
        <v>42</v>
      </c>
      <c r="O151" s="46"/>
      <c r="P151" s="230">
        <f>O151*H151</f>
        <v>0</v>
      </c>
      <c r="Q151" s="230">
        <v>0.00013999999999999999</v>
      </c>
      <c r="R151" s="230">
        <f>Q151*H151</f>
        <v>0.026460979999999999</v>
      </c>
      <c r="S151" s="230">
        <v>0</v>
      </c>
      <c r="T151" s="231">
        <f>S151*H151</f>
        <v>0</v>
      </c>
      <c r="AR151" s="23" t="s">
        <v>132</v>
      </c>
      <c r="AT151" s="23" t="s">
        <v>246</v>
      </c>
      <c r="AU151" s="23" t="s">
        <v>81</v>
      </c>
      <c r="AY151" s="23" t="s">
        <v>126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3" t="s">
        <v>79</v>
      </c>
      <c r="BK151" s="232">
        <f>ROUND(I151*H151,2)</f>
        <v>0</v>
      </c>
      <c r="BL151" s="23" t="s">
        <v>132</v>
      </c>
      <c r="BM151" s="23" t="s">
        <v>709</v>
      </c>
    </row>
    <row r="152" s="11" customFormat="1">
      <c r="B152" s="247"/>
      <c r="C152" s="248"/>
      <c r="D152" s="249" t="s">
        <v>252</v>
      </c>
      <c r="E152" s="250" t="s">
        <v>21</v>
      </c>
      <c r="F152" s="251" t="s">
        <v>640</v>
      </c>
      <c r="G152" s="248"/>
      <c r="H152" s="250" t="s">
        <v>21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252</v>
      </c>
      <c r="AU152" s="257" t="s">
        <v>81</v>
      </c>
      <c r="AV152" s="11" t="s">
        <v>79</v>
      </c>
      <c r="AW152" s="11" t="s">
        <v>35</v>
      </c>
      <c r="AX152" s="11" t="s">
        <v>71</v>
      </c>
      <c r="AY152" s="257" t="s">
        <v>126</v>
      </c>
    </row>
    <row r="153" s="12" customFormat="1">
      <c r="B153" s="258"/>
      <c r="C153" s="259"/>
      <c r="D153" s="249" t="s">
        <v>252</v>
      </c>
      <c r="E153" s="260" t="s">
        <v>21</v>
      </c>
      <c r="F153" s="261" t="s">
        <v>710</v>
      </c>
      <c r="G153" s="259"/>
      <c r="H153" s="262">
        <v>164.75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AT153" s="268" t="s">
        <v>252</v>
      </c>
      <c r="AU153" s="268" t="s">
        <v>81</v>
      </c>
      <c r="AV153" s="12" t="s">
        <v>81</v>
      </c>
      <c r="AW153" s="12" t="s">
        <v>35</v>
      </c>
      <c r="AX153" s="12" t="s">
        <v>71</v>
      </c>
      <c r="AY153" s="268" t="s">
        <v>126</v>
      </c>
    </row>
    <row r="154" s="12" customFormat="1">
      <c r="B154" s="258"/>
      <c r="C154" s="259"/>
      <c r="D154" s="249" t="s">
        <v>252</v>
      </c>
      <c r="E154" s="260" t="s">
        <v>21</v>
      </c>
      <c r="F154" s="261" t="s">
        <v>711</v>
      </c>
      <c r="G154" s="259"/>
      <c r="H154" s="262">
        <v>24.257000000000001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252</v>
      </c>
      <c r="AU154" s="268" t="s">
        <v>81</v>
      </c>
      <c r="AV154" s="12" t="s">
        <v>81</v>
      </c>
      <c r="AW154" s="12" t="s">
        <v>35</v>
      </c>
      <c r="AX154" s="12" t="s">
        <v>71</v>
      </c>
      <c r="AY154" s="268" t="s">
        <v>126</v>
      </c>
    </row>
    <row r="155" s="13" customFormat="1">
      <c r="B155" s="269"/>
      <c r="C155" s="270"/>
      <c r="D155" s="249" t="s">
        <v>252</v>
      </c>
      <c r="E155" s="271" t="s">
        <v>633</v>
      </c>
      <c r="F155" s="272" t="s">
        <v>284</v>
      </c>
      <c r="G155" s="270"/>
      <c r="H155" s="273">
        <v>189.00700000000001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AT155" s="279" t="s">
        <v>252</v>
      </c>
      <c r="AU155" s="279" t="s">
        <v>81</v>
      </c>
      <c r="AV155" s="13" t="s">
        <v>132</v>
      </c>
      <c r="AW155" s="13" t="s">
        <v>35</v>
      </c>
      <c r="AX155" s="13" t="s">
        <v>79</v>
      </c>
      <c r="AY155" s="279" t="s">
        <v>126</v>
      </c>
    </row>
    <row r="156" s="10" customFormat="1" ht="29.88" customHeight="1">
      <c r="B156" s="204"/>
      <c r="C156" s="205"/>
      <c r="D156" s="206" t="s">
        <v>70</v>
      </c>
      <c r="E156" s="218" t="s">
        <v>136</v>
      </c>
      <c r="F156" s="218" t="s">
        <v>712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SUM(P157:P159)</f>
        <v>0</v>
      </c>
      <c r="Q156" s="212"/>
      <c r="R156" s="213">
        <f>SUM(R157:R159)</f>
        <v>0</v>
      </c>
      <c r="S156" s="212"/>
      <c r="T156" s="214">
        <f>SUM(T157:T159)</f>
        <v>0</v>
      </c>
      <c r="AR156" s="215" t="s">
        <v>79</v>
      </c>
      <c r="AT156" s="216" t="s">
        <v>70</v>
      </c>
      <c r="AU156" s="216" t="s">
        <v>79</v>
      </c>
      <c r="AY156" s="215" t="s">
        <v>126</v>
      </c>
      <c r="BK156" s="217">
        <f>SUM(BK157:BK159)</f>
        <v>0</v>
      </c>
    </row>
    <row r="157" s="1" customFormat="1" ht="16.5" customHeight="1">
      <c r="B157" s="45"/>
      <c r="C157" s="238" t="s">
        <v>351</v>
      </c>
      <c r="D157" s="238" t="s">
        <v>246</v>
      </c>
      <c r="E157" s="239" t="s">
        <v>713</v>
      </c>
      <c r="F157" s="240" t="s">
        <v>714</v>
      </c>
      <c r="G157" s="241" t="s">
        <v>223</v>
      </c>
      <c r="H157" s="242">
        <v>10.82</v>
      </c>
      <c r="I157" s="243"/>
      <c r="J157" s="244">
        <f>ROUND(I157*H157,2)</f>
        <v>0</v>
      </c>
      <c r="K157" s="240" t="s">
        <v>250</v>
      </c>
      <c r="L157" s="71"/>
      <c r="M157" s="245" t="s">
        <v>21</v>
      </c>
      <c r="N157" s="246" t="s">
        <v>42</v>
      </c>
      <c r="O157" s="46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3" t="s">
        <v>132</v>
      </c>
      <c r="AT157" s="23" t="s">
        <v>246</v>
      </c>
      <c r="AU157" s="23" t="s">
        <v>81</v>
      </c>
      <c r="AY157" s="23" t="s">
        <v>126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3" t="s">
        <v>79</v>
      </c>
      <c r="BK157" s="232">
        <f>ROUND(I157*H157,2)</f>
        <v>0</v>
      </c>
      <c r="BL157" s="23" t="s">
        <v>132</v>
      </c>
      <c r="BM157" s="23" t="s">
        <v>715</v>
      </c>
    </row>
    <row r="158" s="11" customFormat="1">
      <c r="B158" s="247"/>
      <c r="C158" s="248"/>
      <c r="D158" s="249" t="s">
        <v>252</v>
      </c>
      <c r="E158" s="250" t="s">
        <v>21</v>
      </c>
      <c r="F158" s="251" t="s">
        <v>716</v>
      </c>
      <c r="G158" s="248"/>
      <c r="H158" s="250" t="s">
        <v>21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252</v>
      </c>
      <c r="AU158" s="257" t="s">
        <v>81</v>
      </c>
      <c r="AV158" s="11" t="s">
        <v>79</v>
      </c>
      <c r="AW158" s="11" t="s">
        <v>35</v>
      </c>
      <c r="AX158" s="11" t="s">
        <v>71</v>
      </c>
      <c r="AY158" s="257" t="s">
        <v>126</v>
      </c>
    </row>
    <row r="159" s="12" customFormat="1">
      <c r="B159" s="258"/>
      <c r="C159" s="259"/>
      <c r="D159" s="249" t="s">
        <v>252</v>
      </c>
      <c r="E159" s="260" t="s">
        <v>21</v>
      </c>
      <c r="F159" s="261" t="s">
        <v>630</v>
      </c>
      <c r="G159" s="259"/>
      <c r="H159" s="262">
        <v>10.82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252</v>
      </c>
      <c r="AU159" s="268" t="s">
        <v>81</v>
      </c>
      <c r="AV159" s="12" t="s">
        <v>81</v>
      </c>
      <c r="AW159" s="12" t="s">
        <v>35</v>
      </c>
      <c r="AX159" s="12" t="s">
        <v>79</v>
      </c>
      <c r="AY159" s="268" t="s">
        <v>126</v>
      </c>
    </row>
    <row r="160" s="10" customFormat="1" ht="29.88" customHeight="1">
      <c r="B160" s="204"/>
      <c r="C160" s="205"/>
      <c r="D160" s="206" t="s">
        <v>70</v>
      </c>
      <c r="E160" s="218" t="s">
        <v>132</v>
      </c>
      <c r="F160" s="218" t="s">
        <v>420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SUM(P161:P163)</f>
        <v>0</v>
      </c>
      <c r="Q160" s="212"/>
      <c r="R160" s="213">
        <f>SUM(R161:R163)</f>
        <v>0</v>
      </c>
      <c r="S160" s="212"/>
      <c r="T160" s="214">
        <f>SUM(T161:T163)</f>
        <v>0</v>
      </c>
      <c r="AR160" s="215" t="s">
        <v>79</v>
      </c>
      <c r="AT160" s="216" t="s">
        <v>70</v>
      </c>
      <c r="AU160" s="216" t="s">
        <v>79</v>
      </c>
      <c r="AY160" s="215" t="s">
        <v>126</v>
      </c>
      <c r="BK160" s="217">
        <f>SUM(BK161:BK163)</f>
        <v>0</v>
      </c>
    </row>
    <row r="161" s="1" customFormat="1" ht="25.5" customHeight="1">
      <c r="B161" s="45"/>
      <c r="C161" s="238" t="s">
        <v>357</v>
      </c>
      <c r="D161" s="238" t="s">
        <v>246</v>
      </c>
      <c r="E161" s="239" t="s">
        <v>422</v>
      </c>
      <c r="F161" s="240" t="s">
        <v>423</v>
      </c>
      <c r="G161" s="241" t="s">
        <v>207</v>
      </c>
      <c r="H161" s="242">
        <v>1.704</v>
      </c>
      <c r="I161" s="243"/>
      <c r="J161" s="244">
        <f>ROUND(I161*H161,2)</f>
        <v>0</v>
      </c>
      <c r="K161" s="240" t="s">
        <v>250</v>
      </c>
      <c r="L161" s="71"/>
      <c r="M161" s="245" t="s">
        <v>21</v>
      </c>
      <c r="N161" s="246" t="s">
        <v>42</v>
      </c>
      <c r="O161" s="46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" t="s">
        <v>132</v>
      </c>
      <c r="AT161" s="23" t="s">
        <v>246</v>
      </c>
      <c r="AU161" s="23" t="s">
        <v>81</v>
      </c>
      <c r="AY161" s="23" t="s">
        <v>126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132</v>
      </c>
      <c r="BM161" s="23" t="s">
        <v>717</v>
      </c>
    </row>
    <row r="162" s="11" customFormat="1">
      <c r="B162" s="247"/>
      <c r="C162" s="248"/>
      <c r="D162" s="249" t="s">
        <v>252</v>
      </c>
      <c r="E162" s="250" t="s">
        <v>21</v>
      </c>
      <c r="F162" s="251" t="s">
        <v>693</v>
      </c>
      <c r="G162" s="248"/>
      <c r="H162" s="250" t="s">
        <v>21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252</v>
      </c>
      <c r="AU162" s="257" t="s">
        <v>81</v>
      </c>
      <c r="AV162" s="11" t="s">
        <v>79</v>
      </c>
      <c r="AW162" s="11" t="s">
        <v>35</v>
      </c>
      <c r="AX162" s="11" t="s">
        <v>71</v>
      </c>
      <c r="AY162" s="257" t="s">
        <v>126</v>
      </c>
    </row>
    <row r="163" s="12" customFormat="1">
      <c r="B163" s="258"/>
      <c r="C163" s="259"/>
      <c r="D163" s="249" t="s">
        <v>252</v>
      </c>
      <c r="E163" s="260" t="s">
        <v>624</v>
      </c>
      <c r="F163" s="261" t="s">
        <v>718</v>
      </c>
      <c r="G163" s="259"/>
      <c r="H163" s="262">
        <v>1.704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252</v>
      </c>
      <c r="AU163" s="268" t="s">
        <v>81</v>
      </c>
      <c r="AV163" s="12" t="s">
        <v>81</v>
      </c>
      <c r="AW163" s="12" t="s">
        <v>35</v>
      </c>
      <c r="AX163" s="12" t="s">
        <v>79</v>
      </c>
      <c r="AY163" s="268" t="s">
        <v>126</v>
      </c>
    </row>
    <row r="164" s="10" customFormat="1" ht="29.88" customHeight="1">
      <c r="B164" s="204"/>
      <c r="C164" s="205"/>
      <c r="D164" s="206" t="s">
        <v>70</v>
      </c>
      <c r="E164" s="218" t="s">
        <v>131</v>
      </c>
      <c r="F164" s="218" t="s">
        <v>719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SUM(P165:P180)</f>
        <v>0</v>
      </c>
      <c r="Q164" s="212"/>
      <c r="R164" s="213">
        <f>SUM(R165:R180)</f>
        <v>5.2320865400000001</v>
      </c>
      <c r="S164" s="212"/>
      <c r="T164" s="214">
        <f>SUM(T165:T180)</f>
        <v>0</v>
      </c>
      <c r="AR164" s="215" t="s">
        <v>79</v>
      </c>
      <c r="AT164" s="216" t="s">
        <v>70</v>
      </c>
      <c r="AU164" s="216" t="s">
        <v>79</v>
      </c>
      <c r="AY164" s="215" t="s">
        <v>126</v>
      </c>
      <c r="BK164" s="217">
        <f>SUM(BK165:BK180)</f>
        <v>0</v>
      </c>
    </row>
    <row r="165" s="1" customFormat="1" ht="25.5" customHeight="1">
      <c r="B165" s="45"/>
      <c r="C165" s="238" t="s">
        <v>235</v>
      </c>
      <c r="D165" s="238" t="s">
        <v>246</v>
      </c>
      <c r="E165" s="239" t="s">
        <v>720</v>
      </c>
      <c r="F165" s="240" t="s">
        <v>721</v>
      </c>
      <c r="G165" s="241" t="s">
        <v>223</v>
      </c>
      <c r="H165" s="242">
        <v>10.82</v>
      </c>
      <c r="I165" s="243"/>
      <c r="J165" s="244">
        <f>ROUND(I165*H165,2)</f>
        <v>0</v>
      </c>
      <c r="K165" s="240" t="s">
        <v>250</v>
      </c>
      <c r="L165" s="71"/>
      <c r="M165" s="245" t="s">
        <v>21</v>
      </c>
      <c r="N165" s="246" t="s">
        <v>42</v>
      </c>
      <c r="O165" s="46"/>
      <c r="P165" s="230">
        <f>O165*H165</f>
        <v>0</v>
      </c>
      <c r="Q165" s="230">
        <v>1.0000000000000001E-05</v>
      </c>
      <c r="R165" s="230">
        <f>Q165*H165</f>
        <v>0.00010820000000000001</v>
      </c>
      <c r="S165" s="230">
        <v>0</v>
      </c>
      <c r="T165" s="231">
        <f>S165*H165</f>
        <v>0</v>
      </c>
      <c r="AR165" s="23" t="s">
        <v>132</v>
      </c>
      <c r="AT165" s="23" t="s">
        <v>246</v>
      </c>
      <c r="AU165" s="23" t="s">
        <v>81</v>
      </c>
      <c r="AY165" s="23" t="s">
        <v>126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3" t="s">
        <v>79</v>
      </c>
      <c r="BK165" s="232">
        <f>ROUND(I165*H165,2)</f>
        <v>0</v>
      </c>
      <c r="BL165" s="23" t="s">
        <v>132</v>
      </c>
      <c r="BM165" s="23" t="s">
        <v>722</v>
      </c>
    </row>
    <row r="166" s="11" customFormat="1">
      <c r="B166" s="247"/>
      <c r="C166" s="248"/>
      <c r="D166" s="249" t="s">
        <v>252</v>
      </c>
      <c r="E166" s="250" t="s">
        <v>21</v>
      </c>
      <c r="F166" s="251" t="s">
        <v>716</v>
      </c>
      <c r="G166" s="248"/>
      <c r="H166" s="250" t="s">
        <v>21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252</v>
      </c>
      <c r="AU166" s="257" t="s">
        <v>81</v>
      </c>
      <c r="AV166" s="11" t="s">
        <v>79</v>
      </c>
      <c r="AW166" s="11" t="s">
        <v>35</v>
      </c>
      <c r="AX166" s="11" t="s">
        <v>71</v>
      </c>
      <c r="AY166" s="257" t="s">
        <v>126</v>
      </c>
    </row>
    <row r="167" s="12" customFormat="1">
      <c r="B167" s="258"/>
      <c r="C167" s="259"/>
      <c r="D167" s="249" t="s">
        <v>252</v>
      </c>
      <c r="E167" s="260" t="s">
        <v>21</v>
      </c>
      <c r="F167" s="261" t="s">
        <v>723</v>
      </c>
      <c r="G167" s="259"/>
      <c r="H167" s="262">
        <v>3.8199999999999998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252</v>
      </c>
      <c r="AU167" s="268" t="s">
        <v>81</v>
      </c>
      <c r="AV167" s="12" t="s">
        <v>81</v>
      </c>
      <c r="AW167" s="12" t="s">
        <v>35</v>
      </c>
      <c r="AX167" s="12" t="s">
        <v>71</v>
      </c>
      <c r="AY167" s="268" t="s">
        <v>126</v>
      </c>
    </row>
    <row r="168" s="11" customFormat="1">
      <c r="B168" s="247"/>
      <c r="C168" s="248"/>
      <c r="D168" s="249" t="s">
        <v>252</v>
      </c>
      <c r="E168" s="250" t="s">
        <v>21</v>
      </c>
      <c r="F168" s="251" t="s">
        <v>724</v>
      </c>
      <c r="G168" s="248"/>
      <c r="H168" s="250" t="s">
        <v>21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252</v>
      </c>
      <c r="AU168" s="257" t="s">
        <v>81</v>
      </c>
      <c r="AV168" s="11" t="s">
        <v>79</v>
      </c>
      <c r="AW168" s="11" t="s">
        <v>35</v>
      </c>
      <c r="AX168" s="11" t="s">
        <v>71</v>
      </c>
      <c r="AY168" s="257" t="s">
        <v>126</v>
      </c>
    </row>
    <row r="169" s="12" customFormat="1">
      <c r="B169" s="258"/>
      <c r="C169" s="259"/>
      <c r="D169" s="249" t="s">
        <v>252</v>
      </c>
      <c r="E169" s="260" t="s">
        <v>21</v>
      </c>
      <c r="F169" s="261" t="s">
        <v>725</v>
      </c>
      <c r="G169" s="259"/>
      <c r="H169" s="262">
        <v>7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252</v>
      </c>
      <c r="AU169" s="268" t="s">
        <v>81</v>
      </c>
      <c r="AV169" s="12" t="s">
        <v>81</v>
      </c>
      <c r="AW169" s="12" t="s">
        <v>35</v>
      </c>
      <c r="AX169" s="12" t="s">
        <v>71</v>
      </c>
      <c r="AY169" s="268" t="s">
        <v>126</v>
      </c>
    </row>
    <row r="170" s="13" customFormat="1">
      <c r="B170" s="269"/>
      <c r="C170" s="270"/>
      <c r="D170" s="249" t="s">
        <v>252</v>
      </c>
      <c r="E170" s="271" t="s">
        <v>630</v>
      </c>
      <c r="F170" s="272" t="s">
        <v>284</v>
      </c>
      <c r="G170" s="270"/>
      <c r="H170" s="273">
        <v>10.82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AT170" s="279" t="s">
        <v>252</v>
      </c>
      <c r="AU170" s="279" t="s">
        <v>81</v>
      </c>
      <c r="AV170" s="13" t="s">
        <v>132</v>
      </c>
      <c r="AW170" s="13" t="s">
        <v>35</v>
      </c>
      <c r="AX170" s="13" t="s">
        <v>79</v>
      </c>
      <c r="AY170" s="279" t="s">
        <v>126</v>
      </c>
    </row>
    <row r="171" s="1" customFormat="1" ht="16.5" customHeight="1">
      <c r="B171" s="45"/>
      <c r="C171" s="220" t="s">
        <v>366</v>
      </c>
      <c r="D171" s="220" t="s">
        <v>128</v>
      </c>
      <c r="E171" s="221" t="s">
        <v>726</v>
      </c>
      <c r="F171" s="222" t="s">
        <v>727</v>
      </c>
      <c r="G171" s="223" t="s">
        <v>162</v>
      </c>
      <c r="H171" s="224">
        <v>2</v>
      </c>
      <c r="I171" s="225"/>
      <c r="J171" s="226">
        <f>ROUND(I171*H171,2)</f>
        <v>0</v>
      </c>
      <c r="K171" s="222" t="s">
        <v>21</v>
      </c>
      <c r="L171" s="227"/>
      <c r="M171" s="228" t="s">
        <v>21</v>
      </c>
      <c r="N171" s="229" t="s">
        <v>42</v>
      </c>
      <c r="O171" s="46"/>
      <c r="P171" s="230">
        <f>O171*H171</f>
        <v>0</v>
      </c>
      <c r="Q171" s="230">
        <v>2.6000000000000001</v>
      </c>
      <c r="R171" s="230">
        <f>Q171*H171</f>
        <v>5.2000000000000002</v>
      </c>
      <c r="S171" s="230">
        <v>0</v>
      </c>
      <c r="T171" s="231">
        <f>S171*H171</f>
        <v>0</v>
      </c>
      <c r="AR171" s="23" t="s">
        <v>131</v>
      </c>
      <c r="AT171" s="23" t="s">
        <v>128</v>
      </c>
      <c r="AU171" s="23" t="s">
        <v>81</v>
      </c>
      <c r="AY171" s="23" t="s">
        <v>126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132</v>
      </c>
      <c r="BM171" s="23" t="s">
        <v>728</v>
      </c>
    </row>
    <row r="172" s="11" customFormat="1">
      <c r="B172" s="247"/>
      <c r="C172" s="248"/>
      <c r="D172" s="249" t="s">
        <v>252</v>
      </c>
      <c r="E172" s="250" t="s">
        <v>21</v>
      </c>
      <c r="F172" s="251" t="s">
        <v>729</v>
      </c>
      <c r="G172" s="248"/>
      <c r="H172" s="250" t="s">
        <v>21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252</v>
      </c>
      <c r="AU172" s="257" t="s">
        <v>81</v>
      </c>
      <c r="AV172" s="11" t="s">
        <v>79</v>
      </c>
      <c r="AW172" s="11" t="s">
        <v>35</v>
      </c>
      <c r="AX172" s="11" t="s">
        <v>71</v>
      </c>
      <c r="AY172" s="257" t="s">
        <v>126</v>
      </c>
    </row>
    <row r="173" s="12" customFormat="1">
      <c r="B173" s="258"/>
      <c r="C173" s="259"/>
      <c r="D173" s="249" t="s">
        <v>252</v>
      </c>
      <c r="E173" s="260" t="s">
        <v>21</v>
      </c>
      <c r="F173" s="261" t="s">
        <v>81</v>
      </c>
      <c r="G173" s="259"/>
      <c r="H173" s="262">
        <v>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AT173" s="268" t="s">
        <v>252</v>
      </c>
      <c r="AU173" s="268" t="s">
        <v>81</v>
      </c>
      <c r="AV173" s="12" t="s">
        <v>81</v>
      </c>
      <c r="AW173" s="12" t="s">
        <v>35</v>
      </c>
      <c r="AX173" s="12" t="s">
        <v>79</v>
      </c>
      <c r="AY173" s="268" t="s">
        <v>126</v>
      </c>
    </row>
    <row r="174" s="1" customFormat="1" ht="16.5" customHeight="1">
      <c r="B174" s="45"/>
      <c r="C174" s="220" t="s">
        <v>269</v>
      </c>
      <c r="D174" s="220" t="s">
        <v>128</v>
      </c>
      <c r="E174" s="221" t="s">
        <v>730</v>
      </c>
      <c r="F174" s="222" t="s">
        <v>731</v>
      </c>
      <c r="G174" s="223" t="s">
        <v>162</v>
      </c>
      <c r="H174" s="224">
        <v>11.901999999999999</v>
      </c>
      <c r="I174" s="225"/>
      <c r="J174" s="226">
        <f>ROUND(I174*H174,2)</f>
        <v>0</v>
      </c>
      <c r="K174" s="222" t="s">
        <v>250</v>
      </c>
      <c r="L174" s="227"/>
      <c r="M174" s="228" t="s">
        <v>21</v>
      </c>
      <c r="N174" s="229" t="s">
        <v>42</v>
      </c>
      <c r="O174" s="46"/>
      <c r="P174" s="230">
        <f>O174*H174</f>
        <v>0</v>
      </c>
      <c r="Q174" s="230">
        <v>0.0026700000000000001</v>
      </c>
      <c r="R174" s="230">
        <f>Q174*H174</f>
        <v>0.031778340000000002</v>
      </c>
      <c r="S174" s="230">
        <v>0</v>
      </c>
      <c r="T174" s="231">
        <f>S174*H174</f>
        <v>0</v>
      </c>
      <c r="AR174" s="23" t="s">
        <v>131</v>
      </c>
      <c r="AT174" s="23" t="s">
        <v>128</v>
      </c>
      <c r="AU174" s="23" t="s">
        <v>81</v>
      </c>
      <c r="AY174" s="23" t="s">
        <v>126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3" t="s">
        <v>79</v>
      </c>
      <c r="BK174" s="232">
        <f>ROUND(I174*H174,2)</f>
        <v>0</v>
      </c>
      <c r="BL174" s="23" t="s">
        <v>132</v>
      </c>
      <c r="BM174" s="23" t="s">
        <v>732</v>
      </c>
    </row>
    <row r="175" s="11" customFormat="1">
      <c r="B175" s="247"/>
      <c r="C175" s="248"/>
      <c r="D175" s="249" t="s">
        <v>252</v>
      </c>
      <c r="E175" s="250" t="s">
        <v>21</v>
      </c>
      <c r="F175" s="251" t="s">
        <v>733</v>
      </c>
      <c r="G175" s="248"/>
      <c r="H175" s="250" t="s">
        <v>21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AT175" s="257" t="s">
        <v>252</v>
      </c>
      <c r="AU175" s="257" t="s">
        <v>81</v>
      </c>
      <c r="AV175" s="11" t="s">
        <v>79</v>
      </c>
      <c r="AW175" s="11" t="s">
        <v>35</v>
      </c>
      <c r="AX175" s="11" t="s">
        <v>71</v>
      </c>
      <c r="AY175" s="257" t="s">
        <v>126</v>
      </c>
    </row>
    <row r="176" s="12" customFormat="1">
      <c r="B176" s="258"/>
      <c r="C176" s="259"/>
      <c r="D176" s="249" t="s">
        <v>252</v>
      </c>
      <c r="E176" s="260" t="s">
        <v>21</v>
      </c>
      <c r="F176" s="261" t="s">
        <v>630</v>
      </c>
      <c r="G176" s="259"/>
      <c r="H176" s="262">
        <v>10.82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252</v>
      </c>
      <c r="AU176" s="268" t="s">
        <v>81</v>
      </c>
      <c r="AV176" s="12" t="s">
        <v>81</v>
      </c>
      <c r="AW176" s="12" t="s">
        <v>35</v>
      </c>
      <c r="AX176" s="12" t="s">
        <v>79</v>
      </c>
      <c r="AY176" s="268" t="s">
        <v>126</v>
      </c>
    </row>
    <row r="177" s="12" customFormat="1">
      <c r="B177" s="258"/>
      <c r="C177" s="259"/>
      <c r="D177" s="249" t="s">
        <v>252</v>
      </c>
      <c r="E177" s="259"/>
      <c r="F177" s="261" t="s">
        <v>734</v>
      </c>
      <c r="G177" s="259"/>
      <c r="H177" s="262">
        <v>11.901999999999999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252</v>
      </c>
      <c r="AU177" s="268" t="s">
        <v>81</v>
      </c>
      <c r="AV177" s="12" t="s">
        <v>81</v>
      </c>
      <c r="AW177" s="12" t="s">
        <v>6</v>
      </c>
      <c r="AX177" s="12" t="s">
        <v>79</v>
      </c>
      <c r="AY177" s="268" t="s">
        <v>126</v>
      </c>
    </row>
    <row r="178" s="1" customFormat="1" ht="16.5" customHeight="1">
      <c r="B178" s="45"/>
      <c r="C178" s="238" t="s">
        <v>374</v>
      </c>
      <c r="D178" s="238" t="s">
        <v>246</v>
      </c>
      <c r="E178" s="239" t="s">
        <v>735</v>
      </c>
      <c r="F178" s="240" t="s">
        <v>736</v>
      </c>
      <c r="G178" s="241" t="s">
        <v>737</v>
      </c>
      <c r="H178" s="242">
        <v>2</v>
      </c>
      <c r="I178" s="243"/>
      <c r="J178" s="244">
        <f>ROUND(I178*H178,2)</f>
        <v>0</v>
      </c>
      <c r="K178" s="240" t="s">
        <v>250</v>
      </c>
      <c r="L178" s="71"/>
      <c r="M178" s="245" t="s">
        <v>21</v>
      </c>
      <c r="N178" s="246" t="s">
        <v>42</v>
      </c>
      <c r="O178" s="46"/>
      <c r="P178" s="230">
        <f>O178*H178</f>
        <v>0</v>
      </c>
      <c r="Q178" s="230">
        <v>0.00010000000000000001</v>
      </c>
      <c r="R178" s="230">
        <f>Q178*H178</f>
        <v>0.00020000000000000001</v>
      </c>
      <c r="S178" s="230">
        <v>0</v>
      </c>
      <c r="T178" s="231">
        <f>S178*H178</f>
        <v>0</v>
      </c>
      <c r="AR178" s="23" t="s">
        <v>132</v>
      </c>
      <c r="AT178" s="23" t="s">
        <v>246</v>
      </c>
      <c r="AU178" s="23" t="s">
        <v>81</v>
      </c>
      <c r="AY178" s="23" t="s">
        <v>126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3" t="s">
        <v>79</v>
      </c>
      <c r="BK178" s="232">
        <f>ROUND(I178*H178,2)</f>
        <v>0</v>
      </c>
      <c r="BL178" s="23" t="s">
        <v>132</v>
      </c>
      <c r="BM178" s="23" t="s">
        <v>738</v>
      </c>
    </row>
    <row r="179" s="11" customFormat="1">
      <c r="B179" s="247"/>
      <c r="C179" s="248"/>
      <c r="D179" s="249" t="s">
        <v>252</v>
      </c>
      <c r="E179" s="250" t="s">
        <v>21</v>
      </c>
      <c r="F179" s="251" t="s">
        <v>739</v>
      </c>
      <c r="G179" s="248"/>
      <c r="H179" s="250" t="s">
        <v>21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252</v>
      </c>
      <c r="AU179" s="257" t="s">
        <v>81</v>
      </c>
      <c r="AV179" s="11" t="s">
        <v>79</v>
      </c>
      <c r="AW179" s="11" t="s">
        <v>35</v>
      </c>
      <c r="AX179" s="11" t="s">
        <v>71</v>
      </c>
      <c r="AY179" s="257" t="s">
        <v>126</v>
      </c>
    </row>
    <row r="180" s="12" customFormat="1">
      <c r="B180" s="258"/>
      <c r="C180" s="259"/>
      <c r="D180" s="249" t="s">
        <v>252</v>
      </c>
      <c r="E180" s="260" t="s">
        <v>21</v>
      </c>
      <c r="F180" s="261" t="s">
        <v>81</v>
      </c>
      <c r="G180" s="259"/>
      <c r="H180" s="262">
        <v>2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252</v>
      </c>
      <c r="AU180" s="268" t="s">
        <v>81</v>
      </c>
      <c r="AV180" s="12" t="s">
        <v>81</v>
      </c>
      <c r="AW180" s="12" t="s">
        <v>35</v>
      </c>
      <c r="AX180" s="12" t="s">
        <v>79</v>
      </c>
      <c r="AY180" s="268" t="s">
        <v>126</v>
      </c>
    </row>
    <row r="181" s="10" customFormat="1" ht="29.88" customHeight="1">
      <c r="B181" s="204"/>
      <c r="C181" s="205"/>
      <c r="D181" s="206" t="s">
        <v>70</v>
      </c>
      <c r="E181" s="218" t="s">
        <v>155</v>
      </c>
      <c r="F181" s="218" t="s">
        <v>485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SUM(P182:P185)</f>
        <v>0</v>
      </c>
      <c r="Q181" s="212"/>
      <c r="R181" s="213">
        <f>SUM(R182:R185)</f>
        <v>0.00097380000000000003</v>
      </c>
      <c r="S181" s="212"/>
      <c r="T181" s="214">
        <f>SUM(T182:T185)</f>
        <v>0</v>
      </c>
      <c r="AR181" s="215" t="s">
        <v>79</v>
      </c>
      <c r="AT181" s="216" t="s">
        <v>70</v>
      </c>
      <c r="AU181" s="216" t="s">
        <v>79</v>
      </c>
      <c r="AY181" s="215" t="s">
        <v>126</v>
      </c>
      <c r="BK181" s="217">
        <f>SUM(BK182:BK185)</f>
        <v>0</v>
      </c>
    </row>
    <row r="182" s="1" customFormat="1" ht="16.5" customHeight="1">
      <c r="B182" s="45"/>
      <c r="C182" s="238" t="s">
        <v>224</v>
      </c>
      <c r="D182" s="238" t="s">
        <v>246</v>
      </c>
      <c r="E182" s="239" t="s">
        <v>740</v>
      </c>
      <c r="F182" s="240" t="s">
        <v>741</v>
      </c>
      <c r="G182" s="241" t="s">
        <v>223</v>
      </c>
      <c r="H182" s="242">
        <v>10.82</v>
      </c>
      <c r="I182" s="243"/>
      <c r="J182" s="244">
        <f>ROUND(I182*H182,2)</f>
        <v>0</v>
      </c>
      <c r="K182" s="240" t="s">
        <v>21</v>
      </c>
      <c r="L182" s="71"/>
      <c r="M182" s="245" t="s">
        <v>21</v>
      </c>
      <c r="N182" s="246" t="s">
        <v>42</v>
      </c>
      <c r="O182" s="46"/>
      <c r="P182" s="230">
        <f>O182*H182</f>
        <v>0</v>
      </c>
      <c r="Q182" s="230">
        <v>9.0000000000000006E-05</v>
      </c>
      <c r="R182" s="230">
        <f>Q182*H182</f>
        <v>0.00097380000000000003</v>
      </c>
      <c r="S182" s="230">
        <v>0</v>
      </c>
      <c r="T182" s="231">
        <f>S182*H182</f>
        <v>0</v>
      </c>
      <c r="AR182" s="23" t="s">
        <v>132</v>
      </c>
      <c r="AT182" s="23" t="s">
        <v>246</v>
      </c>
      <c r="AU182" s="23" t="s">
        <v>81</v>
      </c>
      <c r="AY182" s="23" t="s">
        <v>126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3" t="s">
        <v>79</v>
      </c>
      <c r="BK182" s="232">
        <f>ROUND(I182*H182,2)</f>
        <v>0</v>
      </c>
      <c r="BL182" s="23" t="s">
        <v>132</v>
      </c>
      <c r="BM182" s="23" t="s">
        <v>742</v>
      </c>
    </row>
    <row r="183" s="11" customFormat="1">
      <c r="B183" s="247"/>
      <c r="C183" s="248"/>
      <c r="D183" s="249" t="s">
        <v>252</v>
      </c>
      <c r="E183" s="250" t="s">
        <v>21</v>
      </c>
      <c r="F183" s="251" t="s">
        <v>739</v>
      </c>
      <c r="G183" s="248"/>
      <c r="H183" s="250" t="s">
        <v>21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AT183" s="257" t="s">
        <v>252</v>
      </c>
      <c r="AU183" s="257" t="s">
        <v>81</v>
      </c>
      <c r="AV183" s="11" t="s">
        <v>79</v>
      </c>
      <c r="AW183" s="11" t="s">
        <v>35</v>
      </c>
      <c r="AX183" s="11" t="s">
        <v>71</v>
      </c>
      <c r="AY183" s="257" t="s">
        <v>126</v>
      </c>
    </row>
    <row r="184" s="11" customFormat="1">
      <c r="B184" s="247"/>
      <c r="C184" s="248"/>
      <c r="D184" s="249" t="s">
        <v>252</v>
      </c>
      <c r="E184" s="250" t="s">
        <v>21</v>
      </c>
      <c r="F184" s="251" t="s">
        <v>743</v>
      </c>
      <c r="G184" s="248"/>
      <c r="H184" s="250" t="s">
        <v>21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252</v>
      </c>
      <c r="AU184" s="257" t="s">
        <v>81</v>
      </c>
      <c r="AV184" s="11" t="s">
        <v>79</v>
      </c>
      <c r="AW184" s="11" t="s">
        <v>35</v>
      </c>
      <c r="AX184" s="11" t="s">
        <v>71</v>
      </c>
      <c r="AY184" s="257" t="s">
        <v>126</v>
      </c>
    </row>
    <row r="185" s="12" customFormat="1">
      <c r="B185" s="258"/>
      <c r="C185" s="259"/>
      <c r="D185" s="249" t="s">
        <v>252</v>
      </c>
      <c r="E185" s="260" t="s">
        <v>21</v>
      </c>
      <c r="F185" s="261" t="s">
        <v>630</v>
      </c>
      <c r="G185" s="259"/>
      <c r="H185" s="262">
        <v>10.82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AT185" s="268" t="s">
        <v>252</v>
      </c>
      <c r="AU185" s="268" t="s">
        <v>81</v>
      </c>
      <c r="AV185" s="12" t="s">
        <v>81</v>
      </c>
      <c r="AW185" s="12" t="s">
        <v>35</v>
      </c>
      <c r="AX185" s="12" t="s">
        <v>79</v>
      </c>
      <c r="AY185" s="268" t="s">
        <v>126</v>
      </c>
    </row>
    <row r="186" s="10" customFormat="1" ht="29.88" customHeight="1">
      <c r="B186" s="204"/>
      <c r="C186" s="205"/>
      <c r="D186" s="206" t="s">
        <v>70</v>
      </c>
      <c r="E186" s="218" t="s">
        <v>593</v>
      </c>
      <c r="F186" s="218" t="s">
        <v>594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P187</f>
        <v>0</v>
      </c>
      <c r="Q186" s="212"/>
      <c r="R186" s="213">
        <f>R187</f>
        <v>0</v>
      </c>
      <c r="S186" s="212"/>
      <c r="T186" s="214">
        <f>T187</f>
        <v>0</v>
      </c>
      <c r="AR186" s="215" t="s">
        <v>79</v>
      </c>
      <c r="AT186" s="216" t="s">
        <v>70</v>
      </c>
      <c r="AU186" s="216" t="s">
        <v>79</v>
      </c>
      <c r="AY186" s="215" t="s">
        <v>126</v>
      </c>
      <c r="BK186" s="217">
        <f>BK187</f>
        <v>0</v>
      </c>
    </row>
    <row r="187" s="1" customFormat="1" ht="16.5" customHeight="1">
      <c r="B187" s="45"/>
      <c r="C187" s="238" t="s">
        <v>381</v>
      </c>
      <c r="D187" s="238" t="s">
        <v>246</v>
      </c>
      <c r="E187" s="239" t="s">
        <v>744</v>
      </c>
      <c r="F187" s="240" t="s">
        <v>745</v>
      </c>
      <c r="G187" s="241" t="s">
        <v>337</v>
      </c>
      <c r="H187" s="242">
        <v>216.487</v>
      </c>
      <c r="I187" s="243"/>
      <c r="J187" s="244">
        <f>ROUND(I187*H187,2)</f>
        <v>0</v>
      </c>
      <c r="K187" s="240" t="s">
        <v>21</v>
      </c>
      <c r="L187" s="71"/>
      <c r="M187" s="245" t="s">
        <v>21</v>
      </c>
      <c r="N187" s="283" t="s">
        <v>42</v>
      </c>
      <c r="O187" s="234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AR187" s="23" t="s">
        <v>132</v>
      </c>
      <c r="AT187" s="23" t="s">
        <v>246</v>
      </c>
      <c r="AU187" s="23" t="s">
        <v>81</v>
      </c>
      <c r="AY187" s="23" t="s">
        <v>126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3" t="s">
        <v>79</v>
      </c>
      <c r="BK187" s="232">
        <f>ROUND(I187*H187,2)</f>
        <v>0</v>
      </c>
      <c r="BL187" s="23" t="s">
        <v>132</v>
      </c>
      <c r="BM187" s="23" t="s">
        <v>746</v>
      </c>
    </row>
    <row r="188" s="1" customFormat="1" ht="6.96" customHeight="1">
      <c r="B188" s="66"/>
      <c r="C188" s="67"/>
      <c r="D188" s="67"/>
      <c r="E188" s="67"/>
      <c r="F188" s="67"/>
      <c r="G188" s="67"/>
      <c r="H188" s="67"/>
      <c r="I188" s="165"/>
      <c r="J188" s="67"/>
      <c r="K188" s="67"/>
      <c r="L188" s="71"/>
    </row>
  </sheetData>
  <sheetProtection sheet="1" autoFilter="0" formatColumns="0" formatRows="0" objects="1" scenarios="1" spinCount="100000" saltValue="qjUZaodZ2yLopXvt9QSr9Do5CD7L1b2/2IAbRc75e9mQTbzVPbhm2XmrBytcjJGyQTMPXEj57biqHH8SD/KxQw==" hashValue="RaOIWGseoher9mMhHhYRO/n7cRae/aDO3OPCFRv5RXsD8a1iI4CXF2Qj+Bg1vvI/qwoE3Eic1Cnvf8xIOfhARQ==" algorithmName="SHA-512" password="CC35"/>
  <autoFilter ref="C83:K187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94</v>
      </c>
      <c r="G1" s="138" t="s">
        <v>95</v>
      </c>
      <c r="H1" s="138"/>
      <c r="I1" s="139"/>
      <c r="J1" s="138" t="s">
        <v>96</v>
      </c>
      <c r="K1" s="137" t="s">
        <v>97</v>
      </c>
      <c r="L1" s="138" t="s">
        <v>98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  <c r="AZ2" s="237" t="s">
        <v>747</v>
      </c>
      <c r="BA2" s="237" t="s">
        <v>748</v>
      </c>
      <c r="BB2" s="237" t="s">
        <v>204</v>
      </c>
      <c r="BC2" s="237" t="s">
        <v>749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750</v>
      </c>
      <c r="BA3" s="237" t="s">
        <v>751</v>
      </c>
      <c r="BB3" s="237" t="s">
        <v>207</v>
      </c>
      <c r="BC3" s="237" t="s">
        <v>752</v>
      </c>
      <c r="BD3" s="237" t="s">
        <v>81</v>
      </c>
    </row>
    <row r="4" ht="36.96" customHeight="1">
      <c r="B4" s="27"/>
      <c r="C4" s="28"/>
      <c r="D4" s="29" t="s">
        <v>99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624</v>
      </c>
      <c r="BA4" s="237" t="s">
        <v>624</v>
      </c>
      <c r="BB4" s="237" t="s">
        <v>207</v>
      </c>
      <c r="BC4" s="237" t="s">
        <v>753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626</v>
      </c>
      <c r="BA5" s="237" t="s">
        <v>626</v>
      </c>
      <c r="BB5" s="237" t="s">
        <v>207</v>
      </c>
      <c r="BC5" s="237" t="s">
        <v>754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628</v>
      </c>
      <c r="BA6" s="237" t="s">
        <v>628</v>
      </c>
      <c r="BB6" s="237" t="s">
        <v>207</v>
      </c>
      <c r="BC6" s="237" t="s">
        <v>755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Vybudování parkovacích stání na ul. Krasnoarmejců p. p. č. 1237/17, k. ú. Zábřeh nad Odrou</v>
      </c>
      <c r="F7" s="39"/>
      <c r="G7" s="39"/>
      <c r="H7" s="39"/>
      <c r="I7" s="141"/>
      <c r="J7" s="28"/>
      <c r="K7" s="30"/>
      <c r="AZ7" s="237" t="s">
        <v>756</v>
      </c>
      <c r="BA7" s="237" t="s">
        <v>756</v>
      </c>
      <c r="BB7" s="237" t="s">
        <v>223</v>
      </c>
      <c r="BC7" s="237" t="s">
        <v>757</v>
      </c>
      <c r="BD7" s="237" t="s">
        <v>136</v>
      </c>
    </row>
    <row r="8" s="1" customFormat="1">
      <c r="B8" s="45"/>
      <c r="C8" s="46"/>
      <c r="D8" s="39" t="s">
        <v>100</v>
      </c>
      <c r="E8" s="46"/>
      <c r="F8" s="46"/>
      <c r="G8" s="46"/>
      <c r="H8" s="46"/>
      <c r="I8" s="143"/>
      <c r="J8" s="46"/>
      <c r="K8" s="50"/>
      <c r="AZ8" s="237" t="s">
        <v>630</v>
      </c>
      <c r="BA8" s="237" t="s">
        <v>630</v>
      </c>
      <c r="BB8" s="237" t="s">
        <v>223</v>
      </c>
      <c r="BC8" s="237" t="s">
        <v>540</v>
      </c>
      <c r="BD8" s="237" t="s">
        <v>81</v>
      </c>
    </row>
    <row r="9" s="1" customFormat="1" ht="36.96" customHeight="1">
      <c r="B9" s="45"/>
      <c r="C9" s="46"/>
      <c r="D9" s="46"/>
      <c r="E9" s="144" t="s">
        <v>758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13. 4. 2018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ROUND(SUM(BE83:BE163), 2)</f>
        <v>0</v>
      </c>
      <c r="G30" s="46"/>
      <c r="H30" s="46"/>
      <c r="I30" s="157">
        <v>0.20999999999999999</v>
      </c>
      <c r="J30" s="156">
        <f>ROUND(ROUND((SUM(BE83:BE163)),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ROUND(SUM(BF83:BF163), 2)</f>
        <v>0</v>
      </c>
      <c r="G31" s="46"/>
      <c r="H31" s="46"/>
      <c r="I31" s="157">
        <v>0.14999999999999999</v>
      </c>
      <c r="J31" s="156">
        <f>ROUND(ROUND((SUM(BF83:BF163)),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ROUND(SUM(BG83:BG163),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ROUND(SUM(BH83:BH163),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ROUND(SUM(BI83:BI163),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Vybudování parkovacích stání na ul. Krasnoarmejců p. p. č. 1237/17, k. ú. 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003 - SO 302 PŘELOŽKA VODOVODU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Krasnoarmejců</v>
      </c>
      <c r="G49" s="46"/>
      <c r="H49" s="46"/>
      <c r="I49" s="145" t="s">
        <v>25</v>
      </c>
      <c r="J49" s="146" t="str">
        <f>IF(J12="","",J12)</f>
        <v>13. 4. 2018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103</v>
      </c>
      <c r="D54" s="158"/>
      <c r="E54" s="158"/>
      <c r="F54" s="158"/>
      <c r="G54" s="158"/>
      <c r="H54" s="158"/>
      <c r="I54" s="172"/>
      <c r="J54" s="173" t="s">
        <v>104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105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106</v>
      </c>
    </row>
    <row r="57" s="7" customFormat="1" ht="24.96" customHeight="1">
      <c r="B57" s="176"/>
      <c r="C57" s="177"/>
      <c r="D57" s="178" t="s">
        <v>107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236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238</v>
      </c>
      <c r="E59" s="186"/>
      <c r="F59" s="186"/>
      <c r="G59" s="186"/>
      <c r="H59" s="186"/>
      <c r="I59" s="187"/>
      <c r="J59" s="188">
        <f>J127</f>
        <v>0</v>
      </c>
      <c r="K59" s="189"/>
    </row>
    <row r="60" s="8" customFormat="1" ht="19.92" customHeight="1">
      <c r="B60" s="183"/>
      <c r="C60" s="184"/>
      <c r="D60" s="185" t="s">
        <v>636</v>
      </c>
      <c r="E60" s="186"/>
      <c r="F60" s="186"/>
      <c r="G60" s="186"/>
      <c r="H60" s="186"/>
      <c r="I60" s="187"/>
      <c r="J60" s="188">
        <f>J132</f>
        <v>0</v>
      </c>
      <c r="K60" s="189"/>
    </row>
    <row r="61" s="8" customFormat="1" ht="19.92" customHeight="1">
      <c r="B61" s="183"/>
      <c r="C61" s="184"/>
      <c r="D61" s="185" t="s">
        <v>240</v>
      </c>
      <c r="E61" s="186"/>
      <c r="F61" s="186"/>
      <c r="G61" s="186"/>
      <c r="H61" s="186"/>
      <c r="I61" s="187"/>
      <c r="J61" s="188">
        <f>J153</f>
        <v>0</v>
      </c>
      <c r="K61" s="189"/>
    </row>
    <row r="62" s="8" customFormat="1" ht="19.92" customHeight="1">
      <c r="B62" s="183"/>
      <c r="C62" s="184"/>
      <c r="D62" s="185" t="s">
        <v>241</v>
      </c>
      <c r="E62" s="186"/>
      <c r="F62" s="186"/>
      <c r="G62" s="186"/>
      <c r="H62" s="186"/>
      <c r="I62" s="187"/>
      <c r="J62" s="188">
        <f>J157</f>
        <v>0</v>
      </c>
      <c r="K62" s="189"/>
    </row>
    <row r="63" s="8" customFormat="1" ht="19.92" customHeight="1">
      <c r="B63" s="183"/>
      <c r="C63" s="184"/>
      <c r="D63" s="185" t="s">
        <v>242</v>
      </c>
      <c r="E63" s="186"/>
      <c r="F63" s="186"/>
      <c r="G63" s="186"/>
      <c r="H63" s="186"/>
      <c r="I63" s="187"/>
      <c r="J63" s="188">
        <f>J162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109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Vybudování parkovacích stání na ul. Krasnoarmejců p. p. č. 1237/17, k. ú. Zábřeh nad Odrou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100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003 - SO 302 PŘELOŽKA VODOVODU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ul. Krasnoarmejců</v>
      </c>
      <c r="G77" s="73"/>
      <c r="H77" s="73"/>
      <c r="I77" s="193" t="s">
        <v>25</v>
      </c>
      <c r="J77" s="84" t="str">
        <f>IF(J12="","",J12)</f>
        <v>13. 4. 2018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Městský obvod Ostrava – Jih</v>
      </c>
      <c r="G79" s="73"/>
      <c r="H79" s="73"/>
      <c r="I79" s="193" t="s">
        <v>33</v>
      </c>
      <c r="J79" s="192" t="str">
        <f>E21</f>
        <v>Roman Fildán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110</v>
      </c>
      <c r="D82" s="196" t="s">
        <v>56</v>
      </c>
      <c r="E82" s="196" t="s">
        <v>52</v>
      </c>
      <c r="F82" s="196" t="s">
        <v>111</v>
      </c>
      <c r="G82" s="196" t="s">
        <v>112</v>
      </c>
      <c r="H82" s="196" t="s">
        <v>113</v>
      </c>
      <c r="I82" s="197" t="s">
        <v>114</v>
      </c>
      <c r="J82" s="196" t="s">
        <v>104</v>
      </c>
      <c r="K82" s="198" t="s">
        <v>115</v>
      </c>
      <c r="L82" s="199"/>
      <c r="M82" s="101" t="s">
        <v>116</v>
      </c>
      <c r="N82" s="102" t="s">
        <v>41</v>
      </c>
      <c r="O82" s="102" t="s">
        <v>117</v>
      </c>
      <c r="P82" s="102" t="s">
        <v>118</v>
      </c>
      <c r="Q82" s="102" t="s">
        <v>119</v>
      </c>
      <c r="R82" s="102" t="s">
        <v>120</v>
      </c>
      <c r="S82" s="102" t="s">
        <v>121</v>
      </c>
      <c r="T82" s="103" t="s">
        <v>122</v>
      </c>
    </row>
    <row r="83" s="1" customFormat="1" ht="29.28" customHeight="1">
      <c r="B83" s="45"/>
      <c r="C83" s="107" t="s">
        <v>105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</f>
        <v>0</v>
      </c>
      <c r="Q83" s="105"/>
      <c r="R83" s="201">
        <f>R84</f>
        <v>161.797821</v>
      </c>
      <c r="S83" s="105"/>
      <c r="T83" s="202">
        <f>T84</f>
        <v>2.331</v>
      </c>
      <c r="AT83" s="23" t="s">
        <v>70</v>
      </c>
      <c r="AU83" s="23" t="s">
        <v>106</v>
      </c>
      <c r="BK83" s="203">
        <f>BK84</f>
        <v>0</v>
      </c>
    </row>
    <row r="84" s="10" customFormat="1" ht="37.44" customHeight="1">
      <c r="B84" s="204"/>
      <c r="C84" s="205"/>
      <c r="D84" s="206" t="s">
        <v>70</v>
      </c>
      <c r="E84" s="207" t="s">
        <v>123</v>
      </c>
      <c r="F84" s="207" t="s">
        <v>124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P85+P127+P132+P153+P157+P162</f>
        <v>0</v>
      </c>
      <c r="Q84" s="212"/>
      <c r="R84" s="213">
        <f>R85+R127+R132+R153+R157+R162</f>
        <v>161.797821</v>
      </c>
      <c r="S84" s="212"/>
      <c r="T84" s="214">
        <f>T85+T127+T132+T153+T157+T162</f>
        <v>2.331</v>
      </c>
      <c r="AR84" s="215" t="s">
        <v>79</v>
      </c>
      <c r="AT84" s="216" t="s">
        <v>70</v>
      </c>
      <c r="AU84" s="216" t="s">
        <v>71</v>
      </c>
      <c r="AY84" s="215" t="s">
        <v>126</v>
      </c>
      <c r="BK84" s="217">
        <f>BK85+BK127+BK132+BK153+BK157+BK162</f>
        <v>0</v>
      </c>
    </row>
    <row r="85" s="10" customFormat="1" ht="19.92" customHeight="1">
      <c r="B85" s="204"/>
      <c r="C85" s="205"/>
      <c r="D85" s="206" t="s">
        <v>70</v>
      </c>
      <c r="E85" s="218" t="s">
        <v>79</v>
      </c>
      <c r="F85" s="218" t="s">
        <v>245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SUM(P86:P126)</f>
        <v>0</v>
      </c>
      <c r="Q85" s="212"/>
      <c r="R85" s="213">
        <f>SUM(R86:R126)</f>
        <v>160.83297400000001</v>
      </c>
      <c r="S85" s="212"/>
      <c r="T85" s="214">
        <f>SUM(T86:T126)</f>
        <v>0</v>
      </c>
      <c r="AR85" s="215" t="s">
        <v>79</v>
      </c>
      <c r="AT85" s="216" t="s">
        <v>70</v>
      </c>
      <c r="AU85" s="216" t="s">
        <v>79</v>
      </c>
      <c r="AY85" s="215" t="s">
        <v>126</v>
      </c>
      <c r="BK85" s="217">
        <f>SUM(BK86:BK126)</f>
        <v>0</v>
      </c>
    </row>
    <row r="86" s="1" customFormat="1" ht="63.75" customHeight="1">
      <c r="B86" s="45"/>
      <c r="C86" s="238" t="s">
        <v>79</v>
      </c>
      <c r="D86" s="238" t="s">
        <v>246</v>
      </c>
      <c r="E86" s="239" t="s">
        <v>759</v>
      </c>
      <c r="F86" s="240" t="s">
        <v>760</v>
      </c>
      <c r="G86" s="241" t="s">
        <v>223</v>
      </c>
      <c r="H86" s="242">
        <v>3</v>
      </c>
      <c r="I86" s="243"/>
      <c r="J86" s="244">
        <f>ROUND(I86*H86,2)</f>
        <v>0</v>
      </c>
      <c r="K86" s="240" t="s">
        <v>250</v>
      </c>
      <c r="L86" s="71"/>
      <c r="M86" s="245" t="s">
        <v>21</v>
      </c>
      <c r="N86" s="246" t="s">
        <v>42</v>
      </c>
      <c r="O86" s="46"/>
      <c r="P86" s="230">
        <f>O86*H86</f>
        <v>0</v>
      </c>
      <c r="Q86" s="230">
        <v>0.01068</v>
      </c>
      <c r="R86" s="230">
        <f>Q86*H86</f>
        <v>0.032039999999999999</v>
      </c>
      <c r="S86" s="230">
        <v>0</v>
      </c>
      <c r="T86" s="231">
        <f>S86*H86</f>
        <v>0</v>
      </c>
      <c r="AR86" s="23" t="s">
        <v>132</v>
      </c>
      <c r="AT86" s="23" t="s">
        <v>246</v>
      </c>
      <c r="AU86" s="23" t="s">
        <v>81</v>
      </c>
      <c r="AY86" s="23" t="s">
        <v>126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132</v>
      </c>
      <c r="BM86" s="23" t="s">
        <v>761</v>
      </c>
    </row>
    <row r="87" s="11" customFormat="1">
      <c r="B87" s="247"/>
      <c r="C87" s="248"/>
      <c r="D87" s="249" t="s">
        <v>252</v>
      </c>
      <c r="E87" s="250" t="s">
        <v>21</v>
      </c>
      <c r="F87" s="251" t="s">
        <v>762</v>
      </c>
      <c r="G87" s="248"/>
      <c r="H87" s="250" t="s">
        <v>21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AT87" s="257" t="s">
        <v>252</v>
      </c>
      <c r="AU87" s="257" t="s">
        <v>81</v>
      </c>
      <c r="AV87" s="11" t="s">
        <v>79</v>
      </c>
      <c r="AW87" s="11" t="s">
        <v>35</v>
      </c>
      <c r="AX87" s="11" t="s">
        <v>71</v>
      </c>
      <c r="AY87" s="257" t="s">
        <v>126</v>
      </c>
    </row>
    <row r="88" s="12" customFormat="1">
      <c r="B88" s="258"/>
      <c r="C88" s="259"/>
      <c r="D88" s="249" t="s">
        <v>252</v>
      </c>
      <c r="E88" s="260" t="s">
        <v>21</v>
      </c>
      <c r="F88" s="261" t="s">
        <v>763</v>
      </c>
      <c r="G88" s="259"/>
      <c r="H88" s="262">
        <v>3</v>
      </c>
      <c r="I88" s="263"/>
      <c r="J88" s="259"/>
      <c r="K88" s="259"/>
      <c r="L88" s="264"/>
      <c r="M88" s="265"/>
      <c r="N88" s="266"/>
      <c r="O88" s="266"/>
      <c r="P88" s="266"/>
      <c r="Q88" s="266"/>
      <c r="R88" s="266"/>
      <c r="S88" s="266"/>
      <c r="T88" s="267"/>
      <c r="AT88" s="268" t="s">
        <v>252</v>
      </c>
      <c r="AU88" s="268" t="s">
        <v>81</v>
      </c>
      <c r="AV88" s="12" t="s">
        <v>81</v>
      </c>
      <c r="AW88" s="12" t="s">
        <v>35</v>
      </c>
      <c r="AX88" s="12" t="s">
        <v>79</v>
      </c>
      <c r="AY88" s="268" t="s">
        <v>126</v>
      </c>
    </row>
    <row r="89" s="1" customFormat="1" ht="63.75" customHeight="1">
      <c r="B89" s="45"/>
      <c r="C89" s="238" t="s">
        <v>81</v>
      </c>
      <c r="D89" s="238" t="s">
        <v>246</v>
      </c>
      <c r="E89" s="239" t="s">
        <v>764</v>
      </c>
      <c r="F89" s="240" t="s">
        <v>765</v>
      </c>
      <c r="G89" s="241" t="s">
        <v>223</v>
      </c>
      <c r="H89" s="242">
        <v>2</v>
      </c>
      <c r="I89" s="243"/>
      <c r="J89" s="244">
        <f>ROUND(I89*H89,2)</f>
        <v>0</v>
      </c>
      <c r="K89" s="240" t="s">
        <v>250</v>
      </c>
      <c r="L89" s="71"/>
      <c r="M89" s="245" t="s">
        <v>21</v>
      </c>
      <c r="N89" s="246" t="s">
        <v>42</v>
      </c>
      <c r="O89" s="46"/>
      <c r="P89" s="230">
        <f>O89*H89</f>
        <v>0</v>
      </c>
      <c r="Q89" s="230">
        <v>0.10775</v>
      </c>
      <c r="R89" s="230">
        <f>Q89*H89</f>
        <v>0.2155</v>
      </c>
      <c r="S89" s="230">
        <v>0</v>
      </c>
      <c r="T89" s="231">
        <f>S89*H89</f>
        <v>0</v>
      </c>
      <c r="AR89" s="23" t="s">
        <v>132</v>
      </c>
      <c r="AT89" s="23" t="s">
        <v>246</v>
      </c>
      <c r="AU89" s="23" t="s">
        <v>81</v>
      </c>
      <c r="AY89" s="23" t="s">
        <v>126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132</v>
      </c>
      <c r="BM89" s="23" t="s">
        <v>766</v>
      </c>
    </row>
    <row r="90" s="11" customFormat="1">
      <c r="B90" s="247"/>
      <c r="C90" s="248"/>
      <c r="D90" s="249" t="s">
        <v>252</v>
      </c>
      <c r="E90" s="250" t="s">
        <v>21</v>
      </c>
      <c r="F90" s="251" t="s">
        <v>762</v>
      </c>
      <c r="G90" s="248"/>
      <c r="H90" s="250" t="s">
        <v>21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AT90" s="257" t="s">
        <v>252</v>
      </c>
      <c r="AU90" s="257" t="s">
        <v>81</v>
      </c>
      <c r="AV90" s="11" t="s">
        <v>79</v>
      </c>
      <c r="AW90" s="11" t="s">
        <v>35</v>
      </c>
      <c r="AX90" s="11" t="s">
        <v>71</v>
      </c>
      <c r="AY90" s="257" t="s">
        <v>126</v>
      </c>
    </row>
    <row r="91" s="11" customFormat="1">
      <c r="B91" s="247"/>
      <c r="C91" s="248"/>
      <c r="D91" s="249" t="s">
        <v>252</v>
      </c>
      <c r="E91" s="250" t="s">
        <v>21</v>
      </c>
      <c r="F91" s="251" t="s">
        <v>767</v>
      </c>
      <c r="G91" s="248"/>
      <c r="H91" s="250" t="s">
        <v>21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252</v>
      </c>
      <c r="AU91" s="257" t="s">
        <v>81</v>
      </c>
      <c r="AV91" s="11" t="s">
        <v>79</v>
      </c>
      <c r="AW91" s="11" t="s">
        <v>35</v>
      </c>
      <c r="AX91" s="11" t="s">
        <v>71</v>
      </c>
      <c r="AY91" s="257" t="s">
        <v>126</v>
      </c>
    </row>
    <row r="92" s="12" customFormat="1">
      <c r="B92" s="258"/>
      <c r="C92" s="259"/>
      <c r="D92" s="249" t="s">
        <v>252</v>
      </c>
      <c r="E92" s="260" t="s">
        <v>21</v>
      </c>
      <c r="F92" s="261" t="s">
        <v>81</v>
      </c>
      <c r="G92" s="259"/>
      <c r="H92" s="262">
        <v>2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AT92" s="268" t="s">
        <v>252</v>
      </c>
      <c r="AU92" s="268" t="s">
        <v>81</v>
      </c>
      <c r="AV92" s="12" t="s">
        <v>81</v>
      </c>
      <c r="AW92" s="12" t="s">
        <v>35</v>
      </c>
      <c r="AX92" s="12" t="s">
        <v>79</v>
      </c>
      <c r="AY92" s="268" t="s">
        <v>126</v>
      </c>
    </row>
    <row r="93" s="1" customFormat="1" ht="25.5" customHeight="1">
      <c r="B93" s="45"/>
      <c r="C93" s="238" t="s">
        <v>136</v>
      </c>
      <c r="D93" s="238" t="s">
        <v>246</v>
      </c>
      <c r="E93" s="239" t="s">
        <v>645</v>
      </c>
      <c r="F93" s="240" t="s">
        <v>646</v>
      </c>
      <c r="G93" s="241" t="s">
        <v>207</v>
      </c>
      <c r="H93" s="242">
        <v>92.019999999999996</v>
      </c>
      <c r="I93" s="243"/>
      <c r="J93" s="244">
        <f>ROUND(I93*H93,2)</f>
        <v>0</v>
      </c>
      <c r="K93" s="240" t="s">
        <v>250</v>
      </c>
      <c r="L93" s="71"/>
      <c r="M93" s="245" t="s">
        <v>21</v>
      </c>
      <c r="N93" s="246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132</v>
      </c>
      <c r="AT93" s="23" t="s">
        <v>246</v>
      </c>
      <c r="AU93" s="23" t="s">
        <v>81</v>
      </c>
      <c r="AY93" s="23" t="s">
        <v>126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132</v>
      </c>
      <c r="BM93" s="23" t="s">
        <v>768</v>
      </c>
    </row>
    <row r="94" s="12" customFormat="1">
      <c r="B94" s="258"/>
      <c r="C94" s="259"/>
      <c r="D94" s="249" t="s">
        <v>252</v>
      </c>
      <c r="E94" s="260" t="s">
        <v>21</v>
      </c>
      <c r="F94" s="261" t="s">
        <v>769</v>
      </c>
      <c r="G94" s="259"/>
      <c r="H94" s="262">
        <v>92.019999999999996</v>
      </c>
      <c r="I94" s="263"/>
      <c r="J94" s="259"/>
      <c r="K94" s="259"/>
      <c r="L94" s="264"/>
      <c r="M94" s="265"/>
      <c r="N94" s="266"/>
      <c r="O94" s="266"/>
      <c r="P94" s="266"/>
      <c r="Q94" s="266"/>
      <c r="R94" s="266"/>
      <c r="S94" s="266"/>
      <c r="T94" s="267"/>
      <c r="AT94" s="268" t="s">
        <v>252</v>
      </c>
      <c r="AU94" s="268" t="s">
        <v>81</v>
      </c>
      <c r="AV94" s="12" t="s">
        <v>81</v>
      </c>
      <c r="AW94" s="12" t="s">
        <v>35</v>
      </c>
      <c r="AX94" s="12" t="s">
        <v>71</v>
      </c>
      <c r="AY94" s="268" t="s">
        <v>126</v>
      </c>
    </row>
    <row r="95" s="13" customFormat="1">
      <c r="B95" s="269"/>
      <c r="C95" s="270"/>
      <c r="D95" s="249" t="s">
        <v>252</v>
      </c>
      <c r="E95" s="271" t="s">
        <v>750</v>
      </c>
      <c r="F95" s="272" t="s">
        <v>284</v>
      </c>
      <c r="G95" s="270"/>
      <c r="H95" s="273">
        <v>92.019999999999996</v>
      </c>
      <c r="I95" s="274"/>
      <c r="J95" s="270"/>
      <c r="K95" s="270"/>
      <c r="L95" s="275"/>
      <c r="M95" s="276"/>
      <c r="N95" s="277"/>
      <c r="O95" s="277"/>
      <c r="P95" s="277"/>
      <c r="Q95" s="277"/>
      <c r="R95" s="277"/>
      <c r="S95" s="277"/>
      <c r="T95" s="278"/>
      <c r="AT95" s="279" t="s">
        <v>252</v>
      </c>
      <c r="AU95" s="279" t="s">
        <v>81</v>
      </c>
      <c r="AV95" s="13" t="s">
        <v>132</v>
      </c>
      <c r="AW95" s="13" t="s">
        <v>35</v>
      </c>
      <c r="AX95" s="13" t="s">
        <v>79</v>
      </c>
      <c r="AY95" s="279" t="s">
        <v>126</v>
      </c>
    </row>
    <row r="96" s="1" customFormat="1" ht="38.25" customHeight="1">
      <c r="B96" s="45"/>
      <c r="C96" s="238" t="s">
        <v>132</v>
      </c>
      <c r="D96" s="238" t="s">
        <v>246</v>
      </c>
      <c r="E96" s="239" t="s">
        <v>650</v>
      </c>
      <c r="F96" s="240" t="s">
        <v>651</v>
      </c>
      <c r="G96" s="241" t="s">
        <v>207</v>
      </c>
      <c r="H96" s="242">
        <v>92.019999999999996</v>
      </c>
      <c r="I96" s="243"/>
      <c r="J96" s="244">
        <f>ROUND(I96*H96,2)</f>
        <v>0</v>
      </c>
      <c r="K96" s="240" t="s">
        <v>250</v>
      </c>
      <c r="L96" s="71"/>
      <c r="M96" s="245" t="s">
        <v>21</v>
      </c>
      <c r="N96" s="246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132</v>
      </c>
      <c r="AT96" s="23" t="s">
        <v>246</v>
      </c>
      <c r="AU96" s="23" t="s">
        <v>81</v>
      </c>
      <c r="AY96" s="23" t="s">
        <v>126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132</v>
      </c>
      <c r="BM96" s="23" t="s">
        <v>770</v>
      </c>
    </row>
    <row r="97" s="12" customFormat="1">
      <c r="B97" s="258"/>
      <c r="C97" s="259"/>
      <c r="D97" s="249" t="s">
        <v>252</v>
      </c>
      <c r="E97" s="260" t="s">
        <v>21</v>
      </c>
      <c r="F97" s="261" t="s">
        <v>750</v>
      </c>
      <c r="G97" s="259"/>
      <c r="H97" s="262">
        <v>92.019999999999996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AT97" s="268" t="s">
        <v>252</v>
      </c>
      <c r="AU97" s="268" t="s">
        <v>81</v>
      </c>
      <c r="AV97" s="12" t="s">
        <v>81</v>
      </c>
      <c r="AW97" s="12" t="s">
        <v>35</v>
      </c>
      <c r="AX97" s="12" t="s">
        <v>79</v>
      </c>
      <c r="AY97" s="268" t="s">
        <v>126</v>
      </c>
    </row>
    <row r="98" s="1" customFormat="1" ht="25.5" customHeight="1">
      <c r="B98" s="45"/>
      <c r="C98" s="238" t="s">
        <v>125</v>
      </c>
      <c r="D98" s="238" t="s">
        <v>246</v>
      </c>
      <c r="E98" s="239" t="s">
        <v>653</v>
      </c>
      <c r="F98" s="240" t="s">
        <v>654</v>
      </c>
      <c r="G98" s="241" t="s">
        <v>204</v>
      </c>
      <c r="H98" s="242">
        <v>184.03999999999999</v>
      </c>
      <c r="I98" s="243"/>
      <c r="J98" s="244">
        <f>ROUND(I98*H98,2)</f>
        <v>0</v>
      </c>
      <c r="K98" s="240" t="s">
        <v>250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0.00084999999999999995</v>
      </c>
      <c r="R98" s="230">
        <f>Q98*H98</f>
        <v>0.15643399999999999</v>
      </c>
      <c r="S98" s="230">
        <v>0</v>
      </c>
      <c r="T98" s="231">
        <f>S98*H98</f>
        <v>0</v>
      </c>
      <c r="AR98" s="23" t="s">
        <v>132</v>
      </c>
      <c r="AT98" s="23" t="s">
        <v>246</v>
      </c>
      <c r="AU98" s="23" t="s">
        <v>81</v>
      </c>
      <c r="AY98" s="23" t="s">
        <v>126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132</v>
      </c>
      <c r="BM98" s="23" t="s">
        <v>771</v>
      </c>
    </row>
    <row r="99" s="11" customFormat="1">
      <c r="B99" s="247"/>
      <c r="C99" s="248"/>
      <c r="D99" s="249" t="s">
        <v>252</v>
      </c>
      <c r="E99" s="250" t="s">
        <v>21</v>
      </c>
      <c r="F99" s="251" t="s">
        <v>772</v>
      </c>
      <c r="G99" s="248"/>
      <c r="H99" s="250" t="s">
        <v>21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252</v>
      </c>
      <c r="AU99" s="257" t="s">
        <v>81</v>
      </c>
      <c r="AV99" s="11" t="s">
        <v>79</v>
      </c>
      <c r="AW99" s="11" t="s">
        <v>35</v>
      </c>
      <c r="AX99" s="11" t="s">
        <v>71</v>
      </c>
      <c r="AY99" s="257" t="s">
        <v>126</v>
      </c>
    </row>
    <row r="100" s="12" customFormat="1">
      <c r="B100" s="258"/>
      <c r="C100" s="259"/>
      <c r="D100" s="249" t="s">
        <v>252</v>
      </c>
      <c r="E100" s="260" t="s">
        <v>747</v>
      </c>
      <c r="F100" s="261" t="s">
        <v>773</v>
      </c>
      <c r="G100" s="259"/>
      <c r="H100" s="262">
        <v>184.03999999999999</v>
      </c>
      <c r="I100" s="263"/>
      <c r="J100" s="259"/>
      <c r="K100" s="259"/>
      <c r="L100" s="264"/>
      <c r="M100" s="265"/>
      <c r="N100" s="266"/>
      <c r="O100" s="266"/>
      <c r="P100" s="266"/>
      <c r="Q100" s="266"/>
      <c r="R100" s="266"/>
      <c r="S100" s="266"/>
      <c r="T100" s="267"/>
      <c r="AT100" s="268" t="s">
        <v>252</v>
      </c>
      <c r="AU100" s="268" t="s">
        <v>81</v>
      </c>
      <c r="AV100" s="12" t="s">
        <v>81</v>
      </c>
      <c r="AW100" s="12" t="s">
        <v>35</v>
      </c>
      <c r="AX100" s="12" t="s">
        <v>71</v>
      </c>
      <c r="AY100" s="268" t="s">
        <v>126</v>
      </c>
    </row>
    <row r="101" s="13" customFormat="1">
      <c r="B101" s="269"/>
      <c r="C101" s="270"/>
      <c r="D101" s="249" t="s">
        <v>252</v>
      </c>
      <c r="E101" s="271" t="s">
        <v>21</v>
      </c>
      <c r="F101" s="272" t="s">
        <v>284</v>
      </c>
      <c r="G101" s="270"/>
      <c r="H101" s="273">
        <v>184.03999999999999</v>
      </c>
      <c r="I101" s="274"/>
      <c r="J101" s="270"/>
      <c r="K101" s="270"/>
      <c r="L101" s="275"/>
      <c r="M101" s="276"/>
      <c r="N101" s="277"/>
      <c r="O101" s="277"/>
      <c r="P101" s="277"/>
      <c r="Q101" s="277"/>
      <c r="R101" s="277"/>
      <c r="S101" s="277"/>
      <c r="T101" s="278"/>
      <c r="AT101" s="279" t="s">
        <v>252</v>
      </c>
      <c r="AU101" s="279" t="s">
        <v>81</v>
      </c>
      <c r="AV101" s="13" t="s">
        <v>132</v>
      </c>
      <c r="AW101" s="13" t="s">
        <v>35</v>
      </c>
      <c r="AX101" s="13" t="s">
        <v>79</v>
      </c>
      <c r="AY101" s="279" t="s">
        <v>126</v>
      </c>
    </row>
    <row r="102" s="1" customFormat="1" ht="38.25" customHeight="1">
      <c r="B102" s="45"/>
      <c r="C102" s="238" t="s">
        <v>144</v>
      </c>
      <c r="D102" s="238" t="s">
        <v>246</v>
      </c>
      <c r="E102" s="239" t="s">
        <v>662</v>
      </c>
      <c r="F102" s="240" t="s">
        <v>663</v>
      </c>
      <c r="G102" s="241" t="s">
        <v>204</v>
      </c>
      <c r="H102" s="242">
        <v>184.03999999999999</v>
      </c>
      <c r="I102" s="243"/>
      <c r="J102" s="244">
        <f>ROUND(I102*H102,2)</f>
        <v>0</v>
      </c>
      <c r="K102" s="240" t="s">
        <v>250</v>
      </c>
      <c r="L102" s="71"/>
      <c r="M102" s="245" t="s">
        <v>21</v>
      </c>
      <c r="N102" s="246" t="s">
        <v>42</v>
      </c>
      <c r="O102" s="46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3" t="s">
        <v>132</v>
      </c>
      <c r="AT102" s="23" t="s">
        <v>246</v>
      </c>
      <c r="AU102" s="23" t="s">
        <v>81</v>
      </c>
      <c r="AY102" s="23" t="s">
        <v>126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132</v>
      </c>
      <c r="BM102" s="23" t="s">
        <v>774</v>
      </c>
    </row>
    <row r="103" s="12" customFormat="1">
      <c r="B103" s="258"/>
      <c r="C103" s="259"/>
      <c r="D103" s="249" t="s">
        <v>252</v>
      </c>
      <c r="E103" s="260" t="s">
        <v>21</v>
      </c>
      <c r="F103" s="261" t="s">
        <v>747</v>
      </c>
      <c r="G103" s="259"/>
      <c r="H103" s="262">
        <v>184.03999999999999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252</v>
      </c>
      <c r="AU103" s="268" t="s">
        <v>81</v>
      </c>
      <c r="AV103" s="12" t="s">
        <v>81</v>
      </c>
      <c r="AW103" s="12" t="s">
        <v>35</v>
      </c>
      <c r="AX103" s="12" t="s">
        <v>71</v>
      </c>
      <c r="AY103" s="268" t="s">
        <v>126</v>
      </c>
    </row>
    <row r="104" s="13" customFormat="1">
      <c r="B104" s="269"/>
      <c r="C104" s="270"/>
      <c r="D104" s="249" t="s">
        <v>252</v>
      </c>
      <c r="E104" s="271" t="s">
        <v>21</v>
      </c>
      <c r="F104" s="272" t="s">
        <v>284</v>
      </c>
      <c r="G104" s="270"/>
      <c r="H104" s="273">
        <v>184.03999999999999</v>
      </c>
      <c r="I104" s="274"/>
      <c r="J104" s="270"/>
      <c r="K104" s="270"/>
      <c r="L104" s="275"/>
      <c r="M104" s="276"/>
      <c r="N104" s="277"/>
      <c r="O104" s="277"/>
      <c r="P104" s="277"/>
      <c r="Q104" s="277"/>
      <c r="R104" s="277"/>
      <c r="S104" s="277"/>
      <c r="T104" s="278"/>
      <c r="AT104" s="279" t="s">
        <v>252</v>
      </c>
      <c r="AU104" s="279" t="s">
        <v>81</v>
      </c>
      <c r="AV104" s="13" t="s">
        <v>132</v>
      </c>
      <c r="AW104" s="13" t="s">
        <v>35</v>
      </c>
      <c r="AX104" s="13" t="s">
        <v>79</v>
      </c>
      <c r="AY104" s="279" t="s">
        <v>126</v>
      </c>
    </row>
    <row r="105" s="1" customFormat="1" ht="38.25" customHeight="1">
      <c r="B105" s="45"/>
      <c r="C105" s="238" t="s">
        <v>148</v>
      </c>
      <c r="D105" s="238" t="s">
        <v>246</v>
      </c>
      <c r="E105" s="239" t="s">
        <v>665</v>
      </c>
      <c r="F105" s="240" t="s">
        <v>666</v>
      </c>
      <c r="G105" s="241" t="s">
        <v>207</v>
      </c>
      <c r="H105" s="242">
        <v>92.019999999999996</v>
      </c>
      <c r="I105" s="243"/>
      <c r="J105" s="244">
        <f>ROUND(I105*H105,2)</f>
        <v>0</v>
      </c>
      <c r="K105" s="240" t="s">
        <v>250</v>
      </c>
      <c r="L105" s="71"/>
      <c r="M105" s="245" t="s">
        <v>21</v>
      </c>
      <c r="N105" s="246" t="s">
        <v>42</v>
      </c>
      <c r="O105" s="4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3" t="s">
        <v>132</v>
      </c>
      <c r="AT105" s="23" t="s">
        <v>246</v>
      </c>
      <c r="AU105" s="23" t="s">
        <v>81</v>
      </c>
      <c r="AY105" s="23" t="s">
        <v>126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132</v>
      </c>
      <c r="BM105" s="23" t="s">
        <v>775</v>
      </c>
    </row>
    <row r="106" s="12" customFormat="1">
      <c r="B106" s="258"/>
      <c r="C106" s="259"/>
      <c r="D106" s="249" t="s">
        <v>252</v>
      </c>
      <c r="E106" s="260" t="s">
        <v>21</v>
      </c>
      <c r="F106" s="261" t="s">
        <v>750</v>
      </c>
      <c r="G106" s="259"/>
      <c r="H106" s="262">
        <v>92.019999999999996</v>
      </c>
      <c r="I106" s="263"/>
      <c r="J106" s="259"/>
      <c r="K106" s="259"/>
      <c r="L106" s="264"/>
      <c r="M106" s="265"/>
      <c r="N106" s="266"/>
      <c r="O106" s="266"/>
      <c r="P106" s="266"/>
      <c r="Q106" s="266"/>
      <c r="R106" s="266"/>
      <c r="S106" s="266"/>
      <c r="T106" s="267"/>
      <c r="AT106" s="268" t="s">
        <v>252</v>
      </c>
      <c r="AU106" s="268" t="s">
        <v>81</v>
      </c>
      <c r="AV106" s="12" t="s">
        <v>81</v>
      </c>
      <c r="AW106" s="12" t="s">
        <v>35</v>
      </c>
      <c r="AX106" s="12" t="s">
        <v>79</v>
      </c>
      <c r="AY106" s="268" t="s">
        <v>126</v>
      </c>
    </row>
    <row r="107" s="1" customFormat="1" ht="38.25" customHeight="1">
      <c r="B107" s="45"/>
      <c r="C107" s="238" t="s">
        <v>131</v>
      </c>
      <c r="D107" s="238" t="s">
        <v>246</v>
      </c>
      <c r="E107" s="239" t="s">
        <v>321</v>
      </c>
      <c r="F107" s="240" t="s">
        <v>322</v>
      </c>
      <c r="G107" s="241" t="s">
        <v>207</v>
      </c>
      <c r="H107" s="242">
        <v>92.019999999999996</v>
      </c>
      <c r="I107" s="243"/>
      <c r="J107" s="244">
        <f>ROUND(I107*H107,2)</f>
        <v>0</v>
      </c>
      <c r="K107" s="240" t="s">
        <v>250</v>
      </c>
      <c r="L107" s="71"/>
      <c r="M107" s="245" t="s">
        <v>21</v>
      </c>
      <c r="N107" s="246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132</v>
      </c>
      <c r="AT107" s="23" t="s">
        <v>246</v>
      </c>
      <c r="AU107" s="23" t="s">
        <v>81</v>
      </c>
      <c r="AY107" s="23" t="s">
        <v>126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132</v>
      </c>
      <c r="BM107" s="23" t="s">
        <v>776</v>
      </c>
    </row>
    <row r="108" s="12" customFormat="1">
      <c r="B108" s="258"/>
      <c r="C108" s="259"/>
      <c r="D108" s="249" t="s">
        <v>252</v>
      </c>
      <c r="E108" s="260" t="s">
        <v>21</v>
      </c>
      <c r="F108" s="261" t="s">
        <v>750</v>
      </c>
      <c r="G108" s="259"/>
      <c r="H108" s="262">
        <v>92.019999999999996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252</v>
      </c>
      <c r="AU108" s="268" t="s">
        <v>81</v>
      </c>
      <c r="AV108" s="12" t="s">
        <v>81</v>
      </c>
      <c r="AW108" s="12" t="s">
        <v>35</v>
      </c>
      <c r="AX108" s="12" t="s">
        <v>79</v>
      </c>
      <c r="AY108" s="268" t="s">
        <v>126</v>
      </c>
    </row>
    <row r="109" s="1" customFormat="1" ht="51" customHeight="1">
      <c r="B109" s="45"/>
      <c r="C109" s="238" t="s">
        <v>155</v>
      </c>
      <c r="D109" s="238" t="s">
        <v>246</v>
      </c>
      <c r="E109" s="239" t="s">
        <v>325</v>
      </c>
      <c r="F109" s="240" t="s">
        <v>326</v>
      </c>
      <c r="G109" s="241" t="s">
        <v>207</v>
      </c>
      <c r="H109" s="242">
        <v>1380.3</v>
      </c>
      <c r="I109" s="243"/>
      <c r="J109" s="244">
        <f>ROUND(I109*H109,2)</f>
        <v>0</v>
      </c>
      <c r="K109" s="240" t="s">
        <v>257</v>
      </c>
      <c r="L109" s="71"/>
      <c r="M109" s="245" t="s">
        <v>21</v>
      </c>
      <c r="N109" s="246" t="s">
        <v>42</v>
      </c>
      <c r="O109" s="46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3" t="s">
        <v>132</v>
      </c>
      <c r="AT109" s="23" t="s">
        <v>246</v>
      </c>
      <c r="AU109" s="23" t="s">
        <v>81</v>
      </c>
      <c r="AY109" s="23" t="s">
        <v>126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3" t="s">
        <v>79</v>
      </c>
      <c r="BK109" s="232">
        <f>ROUND(I109*H109,2)</f>
        <v>0</v>
      </c>
      <c r="BL109" s="23" t="s">
        <v>132</v>
      </c>
      <c r="BM109" s="23" t="s">
        <v>777</v>
      </c>
    </row>
    <row r="110" s="12" customFormat="1">
      <c r="B110" s="258"/>
      <c r="C110" s="259"/>
      <c r="D110" s="249" t="s">
        <v>252</v>
      </c>
      <c r="E110" s="260" t="s">
        <v>21</v>
      </c>
      <c r="F110" s="261" t="s">
        <v>778</v>
      </c>
      <c r="G110" s="259"/>
      <c r="H110" s="262">
        <v>1380.3</v>
      </c>
      <c r="I110" s="263"/>
      <c r="J110" s="259"/>
      <c r="K110" s="259"/>
      <c r="L110" s="264"/>
      <c r="M110" s="265"/>
      <c r="N110" s="266"/>
      <c r="O110" s="266"/>
      <c r="P110" s="266"/>
      <c r="Q110" s="266"/>
      <c r="R110" s="266"/>
      <c r="S110" s="266"/>
      <c r="T110" s="267"/>
      <c r="AT110" s="268" t="s">
        <v>252</v>
      </c>
      <c r="AU110" s="268" t="s">
        <v>81</v>
      </c>
      <c r="AV110" s="12" t="s">
        <v>81</v>
      </c>
      <c r="AW110" s="12" t="s">
        <v>35</v>
      </c>
      <c r="AX110" s="12" t="s">
        <v>79</v>
      </c>
      <c r="AY110" s="268" t="s">
        <v>126</v>
      </c>
    </row>
    <row r="111" s="1" customFormat="1" ht="25.5" customHeight="1">
      <c r="B111" s="45"/>
      <c r="C111" s="238" t="s">
        <v>159</v>
      </c>
      <c r="D111" s="238" t="s">
        <v>246</v>
      </c>
      <c r="E111" s="239" t="s">
        <v>329</v>
      </c>
      <c r="F111" s="240" t="s">
        <v>330</v>
      </c>
      <c r="G111" s="241" t="s">
        <v>207</v>
      </c>
      <c r="H111" s="242">
        <v>92.019999999999996</v>
      </c>
      <c r="I111" s="243"/>
      <c r="J111" s="244">
        <f>ROUND(I111*H111,2)</f>
        <v>0</v>
      </c>
      <c r="K111" s="240" t="s">
        <v>250</v>
      </c>
      <c r="L111" s="71"/>
      <c r="M111" s="245" t="s">
        <v>21</v>
      </c>
      <c r="N111" s="246" t="s">
        <v>42</v>
      </c>
      <c r="O111" s="4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3" t="s">
        <v>132</v>
      </c>
      <c r="AT111" s="23" t="s">
        <v>246</v>
      </c>
      <c r="AU111" s="23" t="s">
        <v>81</v>
      </c>
      <c r="AY111" s="23" t="s">
        <v>126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3" t="s">
        <v>79</v>
      </c>
      <c r="BK111" s="232">
        <f>ROUND(I111*H111,2)</f>
        <v>0</v>
      </c>
      <c r="BL111" s="23" t="s">
        <v>132</v>
      </c>
      <c r="BM111" s="23" t="s">
        <v>779</v>
      </c>
    </row>
    <row r="112" s="12" customFormat="1">
      <c r="B112" s="258"/>
      <c r="C112" s="259"/>
      <c r="D112" s="249" t="s">
        <v>252</v>
      </c>
      <c r="E112" s="260" t="s">
        <v>21</v>
      </c>
      <c r="F112" s="261" t="s">
        <v>750</v>
      </c>
      <c r="G112" s="259"/>
      <c r="H112" s="262">
        <v>92.019999999999996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252</v>
      </c>
      <c r="AU112" s="268" t="s">
        <v>81</v>
      </c>
      <c r="AV112" s="12" t="s">
        <v>81</v>
      </c>
      <c r="AW112" s="12" t="s">
        <v>35</v>
      </c>
      <c r="AX112" s="12" t="s">
        <v>79</v>
      </c>
      <c r="AY112" s="268" t="s">
        <v>126</v>
      </c>
    </row>
    <row r="113" s="1" customFormat="1" ht="16.5" customHeight="1">
      <c r="B113" s="45"/>
      <c r="C113" s="238" t="s">
        <v>164</v>
      </c>
      <c r="D113" s="238" t="s">
        <v>246</v>
      </c>
      <c r="E113" s="239" t="s">
        <v>332</v>
      </c>
      <c r="F113" s="240" t="s">
        <v>333</v>
      </c>
      <c r="G113" s="241" t="s">
        <v>207</v>
      </c>
      <c r="H113" s="242">
        <v>92.019999999999996</v>
      </c>
      <c r="I113" s="243"/>
      <c r="J113" s="244">
        <f>ROUND(I113*H113,2)</f>
        <v>0</v>
      </c>
      <c r="K113" s="240" t="s">
        <v>250</v>
      </c>
      <c r="L113" s="71"/>
      <c r="M113" s="245" t="s">
        <v>21</v>
      </c>
      <c r="N113" s="246" t="s">
        <v>42</v>
      </c>
      <c r="O113" s="46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3" t="s">
        <v>132</v>
      </c>
      <c r="AT113" s="23" t="s">
        <v>246</v>
      </c>
      <c r="AU113" s="23" t="s">
        <v>81</v>
      </c>
      <c r="AY113" s="23" t="s">
        <v>126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3" t="s">
        <v>79</v>
      </c>
      <c r="BK113" s="232">
        <f>ROUND(I113*H113,2)</f>
        <v>0</v>
      </c>
      <c r="BL113" s="23" t="s">
        <v>132</v>
      </c>
      <c r="BM113" s="23" t="s">
        <v>780</v>
      </c>
    </row>
    <row r="114" s="12" customFormat="1">
      <c r="B114" s="258"/>
      <c r="C114" s="259"/>
      <c r="D114" s="249" t="s">
        <v>252</v>
      </c>
      <c r="E114" s="260" t="s">
        <v>21</v>
      </c>
      <c r="F114" s="261" t="s">
        <v>750</v>
      </c>
      <c r="G114" s="259"/>
      <c r="H114" s="262">
        <v>92.019999999999996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AT114" s="268" t="s">
        <v>252</v>
      </c>
      <c r="AU114" s="268" t="s">
        <v>81</v>
      </c>
      <c r="AV114" s="12" t="s">
        <v>81</v>
      </c>
      <c r="AW114" s="12" t="s">
        <v>35</v>
      </c>
      <c r="AX114" s="12" t="s">
        <v>79</v>
      </c>
      <c r="AY114" s="268" t="s">
        <v>126</v>
      </c>
    </row>
    <row r="115" s="1" customFormat="1" ht="16.5" customHeight="1">
      <c r="B115" s="45"/>
      <c r="C115" s="238" t="s">
        <v>168</v>
      </c>
      <c r="D115" s="238" t="s">
        <v>246</v>
      </c>
      <c r="E115" s="239" t="s">
        <v>335</v>
      </c>
      <c r="F115" s="240" t="s">
        <v>336</v>
      </c>
      <c r="G115" s="241" t="s">
        <v>337</v>
      </c>
      <c r="H115" s="242">
        <v>156.434</v>
      </c>
      <c r="I115" s="243"/>
      <c r="J115" s="244">
        <f>ROUND(I115*H115,2)</f>
        <v>0</v>
      </c>
      <c r="K115" s="240" t="s">
        <v>250</v>
      </c>
      <c r="L115" s="71"/>
      <c r="M115" s="245" t="s">
        <v>21</v>
      </c>
      <c r="N115" s="246" t="s">
        <v>42</v>
      </c>
      <c r="O115" s="46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3" t="s">
        <v>132</v>
      </c>
      <c r="AT115" s="23" t="s">
        <v>246</v>
      </c>
      <c r="AU115" s="23" t="s">
        <v>81</v>
      </c>
      <c r="AY115" s="23" t="s">
        <v>126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3" t="s">
        <v>79</v>
      </c>
      <c r="BK115" s="232">
        <f>ROUND(I115*H115,2)</f>
        <v>0</v>
      </c>
      <c r="BL115" s="23" t="s">
        <v>132</v>
      </c>
      <c r="BM115" s="23" t="s">
        <v>781</v>
      </c>
    </row>
    <row r="116" s="12" customFormat="1">
      <c r="B116" s="258"/>
      <c r="C116" s="259"/>
      <c r="D116" s="249" t="s">
        <v>252</v>
      </c>
      <c r="E116" s="260" t="s">
        <v>21</v>
      </c>
      <c r="F116" s="261" t="s">
        <v>782</v>
      </c>
      <c r="G116" s="259"/>
      <c r="H116" s="262">
        <v>156.434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AT116" s="268" t="s">
        <v>252</v>
      </c>
      <c r="AU116" s="268" t="s">
        <v>81</v>
      </c>
      <c r="AV116" s="12" t="s">
        <v>81</v>
      </c>
      <c r="AW116" s="12" t="s">
        <v>35</v>
      </c>
      <c r="AX116" s="12" t="s">
        <v>79</v>
      </c>
      <c r="AY116" s="268" t="s">
        <v>126</v>
      </c>
    </row>
    <row r="117" s="1" customFormat="1" ht="25.5" customHeight="1">
      <c r="B117" s="45"/>
      <c r="C117" s="238" t="s">
        <v>172</v>
      </c>
      <c r="D117" s="238" t="s">
        <v>246</v>
      </c>
      <c r="E117" s="239" t="s">
        <v>340</v>
      </c>
      <c r="F117" s="240" t="s">
        <v>341</v>
      </c>
      <c r="G117" s="241" t="s">
        <v>207</v>
      </c>
      <c r="H117" s="242">
        <v>57.909999999999997</v>
      </c>
      <c r="I117" s="243"/>
      <c r="J117" s="244">
        <f>ROUND(I117*H117,2)</f>
        <v>0</v>
      </c>
      <c r="K117" s="240" t="s">
        <v>250</v>
      </c>
      <c r="L117" s="71"/>
      <c r="M117" s="245" t="s">
        <v>21</v>
      </c>
      <c r="N117" s="246" t="s">
        <v>42</v>
      </c>
      <c r="O117" s="4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3" t="s">
        <v>132</v>
      </c>
      <c r="AT117" s="23" t="s">
        <v>246</v>
      </c>
      <c r="AU117" s="23" t="s">
        <v>81</v>
      </c>
      <c r="AY117" s="23" t="s">
        <v>126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3" t="s">
        <v>79</v>
      </c>
      <c r="BK117" s="232">
        <f>ROUND(I117*H117,2)</f>
        <v>0</v>
      </c>
      <c r="BL117" s="23" t="s">
        <v>132</v>
      </c>
      <c r="BM117" s="23" t="s">
        <v>783</v>
      </c>
    </row>
    <row r="118" s="12" customFormat="1">
      <c r="B118" s="258"/>
      <c r="C118" s="259"/>
      <c r="D118" s="249" t="s">
        <v>252</v>
      </c>
      <c r="E118" s="260" t="s">
        <v>628</v>
      </c>
      <c r="F118" s="261" t="s">
        <v>784</v>
      </c>
      <c r="G118" s="259"/>
      <c r="H118" s="262">
        <v>57.909999999999997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7"/>
      <c r="AT118" s="268" t="s">
        <v>252</v>
      </c>
      <c r="AU118" s="268" t="s">
        <v>81</v>
      </c>
      <c r="AV118" s="12" t="s">
        <v>81</v>
      </c>
      <c r="AW118" s="12" t="s">
        <v>35</v>
      </c>
      <c r="AX118" s="12" t="s">
        <v>79</v>
      </c>
      <c r="AY118" s="268" t="s">
        <v>126</v>
      </c>
    </row>
    <row r="119" s="1" customFormat="1" ht="38.25" customHeight="1">
      <c r="B119" s="45"/>
      <c r="C119" s="238" t="s">
        <v>176</v>
      </c>
      <c r="D119" s="238" t="s">
        <v>246</v>
      </c>
      <c r="E119" s="239" t="s">
        <v>690</v>
      </c>
      <c r="F119" s="240" t="s">
        <v>691</v>
      </c>
      <c r="G119" s="241" t="s">
        <v>207</v>
      </c>
      <c r="H119" s="242">
        <v>25.199999999999999</v>
      </c>
      <c r="I119" s="243"/>
      <c r="J119" s="244">
        <f>ROUND(I119*H119,2)</f>
        <v>0</v>
      </c>
      <c r="K119" s="240" t="s">
        <v>250</v>
      </c>
      <c r="L119" s="71"/>
      <c r="M119" s="245" t="s">
        <v>21</v>
      </c>
      <c r="N119" s="246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132</v>
      </c>
      <c r="AT119" s="23" t="s">
        <v>246</v>
      </c>
      <c r="AU119" s="23" t="s">
        <v>81</v>
      </c>
      <c r="AY119" s="23" t="s">
        <v>126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132</v>
      </c>
      <c r="BM119" s="23" t="s">
        <v>785</v>
      </c>
    </row>
    <row r="120" s="11" customFormat="1">
      <c r="B120" s="247"/>
      <c r="C120" s="248"/>
      <c r="D120" s="249" t="s">
        <v>252</v>
      </c>
      <c r="E120" s="250" t="s">
        <v>21</v>
      </c>
      <c r="F120" s="251" t="s">
        <v>786</v>
      </c>
      <c r="G120" s="248"/>
      <c r="H120" s="250" t="s">
        <v>21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252</v>
      </c>
      <c r="AU120" s="257" t="s">
        <v>81</v>
      </c>
      <c r="AV120" s="11" t="s">
        <v>79</v>
      </c>
      <c r="AW120" s="11" t="s">
        <v>35</v>
      </c>
      <c r="AX120" s="11" t="s">
        <v>71</v>
      </c>
      <c r="AY120" s="257" t="s">
        <v>126</v>
      </c>
    </row>
    <row r="121" s="12" customFormat="1">
      <c r="B121" s="258"/>
      <c r="C121" s="259"/>
      <c r="D121" s="249" t="s">
        <v>252</v>
      </c>
      <c r="E121" s="260" t="s">
        <v>21</v>
      </c>
      <c r="F121" s="261" t="s">
        <v>787</v>
      </c>
      <c r="G121" s="259"/>
      <c r="H121" s="262">
        <v>25.199999999999999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252</v>
      </c>
      <c r="AU121" s="268" t="s">
        <v>81</v>
      </c>
      <c r="AV121" s="12" t="s">
        <v>81</v>
      </c>
      <c r="AW121" s="12" t="s">
        <v>35</v>
      </c>
      <c r="AX121" s="12" t="s">
        <v>71</v>
      </c>
      <c r="AY121" s="268" t="s">
        <v>126</v>
      </c>
    </row>
    <row r="122" s="13" customFormat="1">
      <c r="B122" s="269"/>
      <c r="C122" s="270"/>
      <c r="D122" s="249" t="s">
        <v>252</v>
      </c>
      <c r="E122" s="271" t="s">
        <v>626</v>
      </c>
      <c r="F122" s="272" t="s">
        <v>284</v>
      </c>
      <c r="G122" s="270"/>
      <c r="H122" s="273">
        <v>25.199999999999999</v>
      </c>
      <c r="I122" s="274"/>
      <c r="J122" s="270"/>
      <c r="K122" s="270"/>
      <c r="L122" s="275"/>
      <c r="M122" s="276"/>
      <c r="N122" s="277"/>
      <c r="O122" s="277"/>
      <c r="P122" s="277"/>
      <c r="Q122" s="277"/>
      <c r="R122" s="277"/>
      <c r="S122" s="277"/>
      <c r="T122" s="278"/>
      <c r="AT122" s="279" t="s">
        <v>252</v>
      </c>
      <c r="AU122" s="279" t="s">
        <v>81</v>
      </c>
      <c r="AV122" s="13" t="s">
        <v>132</v>
      </c>
      <c r="AW122" s="13" t="s">
        <v>35</v>
      </c>
      <c r="AX122" s="13" t="s">
        <v>79</v>
      </c>
      <c r="AY122" s="279" t="s">
        <v>126</v>
      </c>
    </row>
    <row r="123" s="1" customFormat="1" ht="16.5" customHeight="1">
      <c r="B123" s="45"/>
      <c r="C123" s="220" t="s">
        <v>10</v>
      </c>
      <c r="D123" s="220" t="s">
        <v>128</v>
      </c>
      <c r="E123" s="221" t="s">
        <v>343</v>
      </c>
      <c r="F123" s="222" t="s">
        <v>344</v>
      </c>
      <c r="G123" s="223" t="s">
        <v>337</v>
      </c>
      <c r="H123" s="224">
        <v>110.029</v>
      </c>
      <c r="I123" s="225"/>
      <c r="J123" s="226">
        <f>ROUND(I123*H123,2)</f>
        <v>0</v>
      </c>
      <c r="K123" s="222" t="s">
        <v>250</v>
      </c>
      <c r="L123" s="227"/>
      <c r="M123" s="228" t="s">
        <v>21</v>
      </c>
      <c r="N123" s="229" t="s">
        <v>42</v>
      </c>
      <c r="O123" s="46"/>
      <c r="P123" s="230">
        <f>O123*H123</f>
        <v>0</v>
      </c>
      <c r="Q123" s="230">
        <v>1</v>
      </c>
      <c r="R123" s="230">
        <f>Q123*H123</f>
        <v>110.029</v>
      </c>
      <c r="S123" s="230">
        <v>0</v>
      </c>
      <c r="T123" s="231">
        <f>S123*H123</f>
        <v>0</v>
      </c>
      <c r="AR123" s="23" t="s">
        <v>131</v>
      </c>
      <c r="AT123" s="23" t="s">
        <v>128</v>
      </c>
      <c r="AU123" s="23" t="s">
        <v>81</v>
      </c>
      <c r="AY123" s="23" t="s">
        <v>126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3" t="s">
        <v>79</v>
      </c>
      <c r="BK123" s="232">
        <f>ROUND(I123*H123,2)</f>
        <v>0</v>
      </c>
      <c r="BL123" s="23" t="s">
        <v>132</v>
      </c>
      <c r="BM123" s="23" t="s">
        <v>788</v>
      </c>
    </row>
    <row r="124" s="12" customFormat="1">
      <c r="B124" s="258"/>
      <c r="C124" s="259"/>
      <c r="D124" s="249" t="s">
        <v>252</v>
      </c>
      <c r="E124" s="260" t="s">
        <v>21</v>
      </c>
      <c r="F124" s="261" t="s">
        <v>789</v>
      </c>
      <c r="G124" s="259"/>
      <c r="H124" s="262">
        <v>110.029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252</v>
      </c>
      <c r="AU124" s="268" t="s">
        <v>81</v>
      </c>
      <c r="AV124" s="12" t="s">
        <v>81</v>
      </c>
      <c r="AW124" s="12" t="s">
        <v>35</v>
      </c>
      <c r="AX124" s="12" t="s">
        <v>79</v>
      </c>
      <c r="AY124" s="268" t="s">
        <v>126</v>
      </c>
    </row>
    <row r="125" s="1" customFormat="1" ht="16.5" customHeight="1">
      <c r="B125" s="45"/>
      <c r="C125" s="220" t="s">
        <v>183</v>
      </c>
      <c r="D125" s="220" t="s">
        <v>128</v>
      </c>
      <c r="E125" s="221" t="s">
        <v>697</v>
      </c>
      <c r="F125" s="222" t="s">
        <v>698</v>
      </c>
      <c r="G125" s="223" t="s">
        <v>337</v>
      </c>
      <c r="H125" s="224">
        <v>50.399999999999999</v>
      </c>
      <c r="I125" s="225"/>
      <c r="J125" s="226">
        <f>ROUND(I125*H125,2)</f>
        <v>0</v>
      </c>
      <c r="K125" s="222" t="s">
        <v>21</v>
      </c>
      <c r="L125" s="227"/>
      <c r="M125" s="228" t="s">
        <v>21</v>
      </c>
      <c r="N125" s="229" t="s">
        <v>42</v>
      </c>
      <c r="O125" s="46"/>
      <c r="P125" s="230">
        <f>O125*H125</f>
        <v>0</v>
      </c>
      <c r="Q125" s="230">
        <v>1</v>
      </c>
      <c r="R125" s="230">
        <f>Q125*H125</f>
        <v>50.399999999999999</v>
      </c>
      <c r="S125" s="230">
        <v>0</v>
      </c>
      <c r="T125" s="231">
        <f>S125*H125</f>
        <v>0</v>
      </c>
      <c r="AR125" s="23" t="s">
        <v>131</v>
      </c>
      <c r="AT125" s="23" t="s">
        <v>128</v>
      </c>
      <c r="AU125" s="23" t="s">
        <v>81</v>
      </c>
      <c r="AY125" s="23" t="s">
        <v>126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132</v>
      </c>
      <c r="BM125" s="23" t="s">
        <v>790</v>
      </c>
    </row>
    <row r="126" s="12" customFormat="1">
      <c r="B126" s="258"/>
      <c r="C126" s="259"/>
      <c r="D126" s="249" t="s">
        <v>252</v>
      </c>
      <c r="E126" s="260" t="s">
        <v>21</v>
      </c>
      <c r="F126" s="261" t="s">
        <v>700</v>
      </c>
      <c r="G126" s="259"/>
      <c r="H126" s="262">
        <v>50.399999999999999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252</v>
      </c>
      <c r="AU126" s="268" t="s">
        <v>81</v>
      </c>
      <c r="AV126" s="12" t="s">
        <v>81</v>
      </c>
      <c r="AW126" s="12" t="s">
        <v>35</v>
      </c>
      <c r="AX126" s="12" t="s">
        <v>79</v>
      </c>
      <c r="AY126" s="268" t="s">
        <v>126</v>
      </c>
    </row>
    <row r="127" s="10" customFormat="1" ht="29.88" customHeight="1">
      <c r="B127" s="204"/>
      <c r="C127" s="205"/>
      <c r="D127" s="206" t="s">
        <v>70</v>
      </c>
      <c r="E127" s="218" t="s">
        <v>132</v>
      </c>
      <c r="F127" s="218" t="s">
        <v>420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SUM(P128:P131)</f>
        <v>0</v>
      </c>
      <c r="Q127" s="212"/>
      <c r="R127" s="213">
        <f>SUM(R128:R131)</f>
        <v>0</v>
      </c>
      <c r="S127" s="212"/>
      <c r="T127" s="214">
        <f>SUM(T128:T131)</f>
        <v>0</v>
      </c>
      <c r="AR127" s="215" t="s">
        <v>79</v>
      </c>
      <c r="AT127" s="216" t="s">
        <v>70</v>
      </c>
      <c r="AU127" s="216" t="s">
        <v>79</v>
      </c>
      <c r="AY127" s="215" t="s">
        <v>126</v>
      </c>
      <c r="BK127" s="217">
        <f>SUM(BK128:BK131)</f>
        <v>0</v>
      </c>
    </row>
    <row r="128" s="1" customFormat="1" ht="25.5" customHeight="1">
      <c r="B128" s="45"/>
      <c r="C128" s="238" t="s">
        <v>187</v>
      </c>
      <c r="D128" s="238" t="s">
        <v>246</v>
      </c>
      <c r="E128" s="239" t="s">
        <v>422</v>
      </c>
      <c r="F128" s="240" t="s">
        <v>423</v>
      </c>
      <c r="G128" s="241" t="s">
        <v>207</v>
      </c>
      <c r="H128" s="242">
        <v>8.9100000000000001</v>
      </c>
      <c r="I128" s="243"/>
      <c r="J128" s="244">
        <f>ROUND(I128*H128,2)</f>
        <v>0</v>
      </c>
      <c r="K128" s="240" t="s">
        <v>250</v>
      </c>
      <c r="L128" s="71"/>
      <c r="M128" s="245" t="s">
        <v>21</v>
      </c>
      <c r="N128" s="246" t="s">
        <v>42</v>
      </c>
      <c r="O128" s="46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3" t="s">
        <v>132</v>
      </c>
      <c r="AT128" s="23" t="s">
        <v>246</v>
      </c>
      <c r="AU128" s="23" t="s">
        <v>81</v>
      </c>
      <c r="AY128" s="23" t="s">
        <v>126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132</v>
      </c>
      <c r="BM128" s="23" t="s">
        <v>791</v>
      </c>
    </row>
    <row r="129" s="11" customFormat="1">
      <c r="B129" s="247"/>
      <c r="C129" s="248"/>
      <c r="D129" s="249" t="s">
        <v>252</v>
      </c>
      <c r="E129" s="250" t="s">
        <v>21</v>
      </c>
      <c r="F129" s="251" t="s">
        <v>786</v>
      </c>
      <c r="G129" s="248"/>
      <c r="H129" s="250" t="s">
        <v>21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252</v>
      </c>
      <c r="AU129" s="257" t="s">
        <v>81</v>
      </c>
      <c r="AV129" s="11" t="s">
        <v>79</v>
      </c>
      <c r="AW129" s="11" t="s">
        <v>35</v>
      </c>
      <c r="AX129" s="11" t="s">
        <v>71</v>
      </c>
      <c r="AY129" s="257" t="s">
        <v>126</v>
      </c>
    </row>
    <row r="130" s="12" customFormat="1">
      <c r="B130" s="258"/>
      <c r="C130" s="259"/>
      <c r="D130" s="249" t="s">
        <v>252</v>
      </c>
      <c r="E130" s="260" t="s">
        <v>21</v>
      </c>
      <c r="F130" s="261" t="s">
        <v>792</v>
      </c>
      <c r="G130" s="259"/>
      <c r="H130" s="262">
        <v>8.9100000000000001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AT130" s="268" t="s">
        <v>252</v>
      </c>
      <c r="AU130" s="268" t="s">
        <v>81</v>
      </c>
      <c r="AV130" s="12" t="s">
        <v>81</v>
      </c>
      <c r="AW130" s="12" t="s">
        <v>35</v>
      </c>
      <c r="AX130" s="12" t="s">
        <v>71</v>
      </c>
      <c r="AY130" s="268" t="s">
        <v>126</v>
      </c>
    </row>
    <row r="131" s="13" customFormat="1">
      <c r="B131" s="269"/>
      <c r="C131" s="270"/>
      <c r="D131" s="249" t="s">
        <v>252</v>
      </c>
      <c r="E131" s="271" t="s">
        <v>624</v>
      </c>
      <c r="F131" s="272" t="s">
        <v>284</v>
      </c>
      <c r="G131" s="270"/>
      <c r="H131" s="273">
        <v>8.9100000000000001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AT131" s="279" t="s">
        <v>252</v>
      </c>
      <c r="AU131" s="279" t="s">
        <v>81</v>
      </c>
      <c r="AV131" s="13" t="s">
        <v>132</v>
      </c>
      <c r="AW131" s="13" t="s">
        <v>35</v>
      </c>
      <c r="AX131" s="13" t="s">
        <v>79</v>
      </c>
      <c r="AY131" s="279" t="s">
        <v>126</v>
      </c>
    </row>
    <row r="132" s="10" customFormat="1" ht="29.88" customHeight="1">
      <c r="B132" s="204"/>
      <c r="C132" s="205"/>
      <c r="D132" s="206" t="s">
        <v>70</v>
      </c>
      <c r="E132" s="218" t="s">
        <v>131</v>
      </c>
      <c r="F132" s="218" t="s">
        <v>719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SUM(P133:P152)</f>
        <v>0</v>
      </c>
      <c r="Q132" s="212"/>
      <c r="R132" s="213">
        <f>SUM(R133:R152)</f>
        <v>0.96484700000000012</v>
      </c>
      <c r="S132" s="212"/>
      <c r="T132" s="214">
        <f>SUM(T133:T152)</f>
        <v>0</v>
      </c>
      <c r="AR132" s="215" t="s">
        <v>79</v>
      </c>
      <c r="AT132" s="216" t="s">
        <v>70</v>
      </c>
      <c r="AU132" s="216" t="s">
        <v>79</v>
      </c>
      <c r="AY132" s="215" t="s">
        <v>126</v>
      </c>
      <c r="BK132" s="217">
        <f>SUM(BK133:BK152)</f>
        <v>0</v>
      </c>
    </row>
    <row r="133" s="1" customFormat="1" ht="25.5" customHeight="1">
      <c r="B133" s="45"/>
      <c r="C133" s="238" t="s">
        <v>191</v>
      </c>
      <c r="D133" s="238" t="s">
        <v>246</v>
      </c>
      <c r="E133" s="239" t="s">
        <v>793</v>
      </c>
      <c r="F133" s="240" t="s">
        <v>794</v>
      </c>
      <c r="G133" s="241" t="s">
        <v>223</v>
      </c>
      <c r="H133" s="242">
        <v>63</v>
      </c>
      <c r="I133" s="243"/>
      <c r="J133" s="244">
        <f>ROUND(I133*H133,2)</f>
        <v>0</v>
      </c>
      <c r="K133" s="240" t="s">
        <v>257</v>
      </c>
      <c r="L133" s="71"/>
      <c r="M133" s="245" t="s">
        <v>21</v>
      </c>
      <c r="N133" s="246" t="s">
        <v>42</v>
      </c>
      <c r="O133" s="46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3" t="s">
        <v>132</v>
      </c>
      <c r="AT133" s="23" t="s">
        <v>246</v>
      </c>
      <c r="AU133" s="23" t="s">
        <v>81</v>
      </c>
      <c r="AY133" s="23" t="s">
        <v>126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3" t="s">
        <v>79</v>
      </c>
      <c r="BK133" s="232">
        <f>ROUND(I133*H133,2)</f>
        <v>0</v>
      </c>
      <c r="BL133" s="23" t="s">
        <v>132</v>
      </c>
      <c r="BM133" s="23" t="s">
        <v>795</v>
      </c>
    </row>
    <row r="134" s="11" customFormat="1">
      <c r="B134" s="247"/>
      <c r="C134" s="248"/>
      <c r="D134" s="249" t="s">
        <v>252</v>
      </c>
      <c r="E134" s="250" t="s">
        <v>21</v>
      </c>
      <c r="F134" s="251" t="s">
        <v>796</v>
      </c>
      <c r="G134" s="248"/>
      <c r="H134" s="250" t="s">
        <v>21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252</v>
      </c>
      <c r="AU134" s="257" t="s">
        <v>81</v>
      </c>
      <c r="AV134" s="11" t="s">
        <v>79</v>
      </c>
      <c r="AW134" s="11" t="s">
        <v>35</v>
      </c>
      <c r="AX134" s="11" t="s">
        <v>71</v>
      </c>
      <c r="AY134" s="257" t="s">
        <v>126</v>
      </c>
    </row>
    <row r="135" s="12" customFormat="1">
      <c r="B135" s="258"/>
      <c r="C135" s="259"/>
      <c r="D135" s="249" t="s">
        <v>252</v>
      </c>
      <c r="E135" s="260" t="s">
        <v>630</v>
      </c>
      <c r="F135" s="261" t="s">
        <v>540</v>
      </c>
      <c r="G135" s="259"/>
      <c r="H135" s="262">
        <v>63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252</v>
      </c>
      <c r="AU135" s="268" t="s">
        <v>81</v>
      </c>
      <c r="AV135" s="12" t="s">
        <v>81</v>
      </c>
      <c r="AW135" s="12" t="s">
        <v>35</v>
      </c>
      <c r="AX135" s="12" t="s">
        <v>79</v>
      </c>
      <c r="AY135" s="268" t="s">
        <v>126</v>
      </c>
    </row>
    <row r="136" s="1" customFormat="1" ht="16.5" customHeight="1">
      <c r="B136" s="45"/>
      <c r="C136" s="220" t="s">
        <v>195</v>
      </c>
      <c r="D136" s="220" t="s">
        <v>128</v>
      </c>
      <c r="E136" s="221" t="s">
        <v>797</v>
      </c>
      <c r="F136" s="222" t="s">
        <v>798</v>
      </c>
      <c r="G136" s="223" t="s">
        <v>223</v>
      </c>
      <c r="H136" s="224">
        <v>66.150000000000006</v>
      </c>
      <c r="I136" s="225"/>
      <c r="J136" s="226">
        <f>ROUND(I136*H136,2)</f>
        <v>0</v>
      </c>
      <c r="K136" s="222" t="s">
        <v>21</v>
      </c>
      <c r="L136" s="227"/>
      <c r="M136" s="228" t="s">
        <v>21</v>
      </c>
      <c r="N136" s="229" t="s">
        <v>42</v>
      </c>
      <c r="O136" s="46"/>
      <c r="P136" s="230">
        <f>O136*H136</f>
        <v>0</v>
      </c>
      <c r="Q136" s="230">
        <v>0.00027999999999999998</v>
      </c>
      <c r="R136" s="230">
        <f>Q136*H136</f>
        <v>0.018522</v>
      </c>
      <c r="S136" s="230">
        <v>0</v>
      </c>
      <c r="T136" s="231">
        <f>S136*H136</f>
        <v>0</v>
      </c>
      <c r="AR136" s="23" t="s">
        <v>131</v>
      </c>
      <c r="AT136" s="23" t="s">
        <v>128</v>
      </c>
      <c r="AU136" s="23" t="s">
        <v>81</v>
      </c>
      <c r="AY136" s="23" t="s">
        <v>126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3" t="s">
        <v>79</v>
      </c>
      <c r="BK136" s="232">
        <f>ROUND(I136*H136,2)</f>
        <v>0</v>
      </c>
      <c r="BL136" s="23" t="s">
        <v>132</v>
      </c>
      <c r="BM136" s="23" t="s">
        <v>799</v>
      </c>
    </row>
    <row r="137" s="11" customFormat="1">
      <c r="B137" s="247"/>
      <c r="C137" s="248"/>
      <c r="D137" s="249" t="s">
        <v>252</v>
      </c>
      <c r="E137" s="250" t="s">
        <v>21</v>
      </c>
      <c r="F137" s="251" t="s">
        <v>800</v>
      </c>
      <c r="G137" s="248"/>
      <c r="H137" s="250" t="s">
        <v>21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AT137" s="257" t="s">
        <v>252</v>
      </c>
      <c r="AU137" s="257" t="s">
        <v>81</v>
      </c>
      <c r="AV137" s="11" t="s">
        <v>79</v>
      </c>
      <c r="AW137" s="11" t="s">
        <v>35</v>
      </c>
      <c r="AX137" s="11" t="s">
        <v>71</v>
      </c>
      <c r="AY137" s="257" t="s">
        <v>126</v>
      </c>
    </row>
    <row r="138" s="12" customFormat="1">
      <c r="B138" s="258"/>
      <c r="C138" s="259"/>
      <c r="D138" s="249" t="s">
        <v>252</v>
      </c>
      <c r="E138" s="260" t="s">
        <v>21</v>
      </c>
      <c r="F138" s="261" t="s">
        <v>630</v>
      </c>
      <c r="G138" s="259"/>
      <c r="H138" s="262">
        <v>63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AT138" s="268" t="s">
        <v>252</v>
      </c>
      <c r="AU138" s="268" t="s">
        <v>81</v>
      </c>
      <c r="AV138" s="12" t="s">
        <v>81</v>
      </c>
      <c r="AW138" s="12" t="s">
        <v>35</v>
      </c>
      <c r="AX138" s="12" t="s">
        <v>79</v>
      </c>
      <c r="AY138" s="268" t="s">
        <v>126</v>
      </c>
    </row>
    <row r="139" s="12" customFormat="1">
      <c r="B139" s="258"/>
      <c r="C139" s="259"/>
      <c r="D139" s="249" t="s">
        <v>252</v>
      </c>
      <c r="E139" s="259"/>
      <c r="F139" s="261" t="s">
        <v>801</v>
      </c>
      <c r="G139" s="259"/>
      <c r="H139" s="262">
        <v>66.150000000000006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252</v>
      </c>
      <c r="AU139" s="268" t="s">
        <v>81</v>
      </c>
      <c r="AV139" s="12" t="s">
        <v>81</v>
      </c>
      <c r="AW139" s="12" t="s">
        <v>6</v>
      </c>
      <c r="AX139" s="12" t="s">
        <v>79</v>
      </c>
      <c r="AY139" s="268" t="s">
        <v>126</v>
      </c>
    </row>
    <row r="140" s="1" customFormat="1" ht="16.5" customHeight="1">
      <c r="B140" s="45"/>
      <c r="C140" s="220" t="s">
        <v>199</v>
      </c>
      <c r="D140" s="220" t="s">
        <v>128</v>
      </c>
      <c r="E140" s="221" t="s">
        <v>802</v>
      </c>
      <c r="F140" s="222" t="s">
        <v>803</v>
      </c>
      <c r="G140" s="223" t="s">
        <v>162</v>
      </c>
      <c r="H140" s="224">
        <v>2</v>
      </c>
      <c r="I140" s="225"/>
      <c r="J140" s="226">
        <f>ROUND(I140*H140,2)</f>
        <v>0</v>
      </c>
      <c r="K140" s="222" t="s">
        <v>21</v>
      </c>
      <c r="L140" s="227"/>
      <c r="M140" s="228" t="s">
        <v>21</v>
      </c>
      <c r="N140" s="229" t="s">
        <v>42</v>
      </c>
      <c r="O140" s="46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" t="s">
        <v>131</v>
      </c>
      <c r="AT140" s="23" t="s">
        <v>128</v>
      </c>
      <c r="AU140" s="23" t="s">
        <v>81</v>
      </c>
      <c r="AY140" s="23" t="s">
        <v>126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132</v>
      </c>
      <c r="BM140" s="23" t="s">
        <v>804</v>
      </c>
    </row>
    <row r="141" s="1" customFormat="1" ht="16.5" customHeight="1">
      <c r="B141" s="45"/>
      <c r="C141" s="220" t="s">
        <v>9</v>
      </c>
      <c r="D141" s="220" t="s">
        <v>128</v>
      </c>
      <c r="E141" s="221" t="s">
        <v>805</v>
      </c>
      <c r="F141" s="222" t="s">
        <v>806</v>
      </c>
      <c r="G141" s="223" t="s">
        <v>162</v>
      </c>
      <c r="H141" s="224">
        <v>1</v>
      </c>
      <c r="I141" s="225"/>
      <c r="J141" s="226">
        <f>ROUND(I141*H141,2)</f>
        <v>0</v>
      </c>
      <c r="K141" s="222" t="s">
        <v>21</v>
      </c>
      <c r="L141" s="227"/>
      <c r="M141" s="228" t="s">
        <v>21</v>
      </c>
      <c r="N141" s="229" t="s">
        <v>42</v>
      </c>
      <c r="O141" s="46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3" t="s">
        <v>131</v>
      </c>
      <c r="AT141" s="23" t="s">
        <v>128</v>
      </c>
      <c r="AU141" s="23" t="s">
        <v>81</v>
      </c>
      <c r="AY141" s="23" t="s">
        <v>126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132</v>
      </c>
      <c r="BM141" s="23" t="s">
        <v>807</v>
      </c>
    </row>
    <row r="142" s="1" customFormat="1" ht="16.5" customHeight="1">
      <c r="B142" s="45"/>
      <c r="C142" s="238" t="s">
        <v>347</v>
      </c>
      <c r="D142" s="238" t="s">
        <v>246</v>
      </c>
      <c r="E142" s="239" t="s">
        <v>808</v>
      </c>
      <c r="F142" s="240" t="s">
        <v>809</v>
      </c>
      <c r="G142" s="241" t="s">
        <v>223</v>
      </c>
      <c r="H142" s="242">
        <v>63</v>
      </c>
      <c r="I142" s="243"/>
      <c r="J142" s="244">
        <f>ROUND(I142*H142,2)</f>
        <v>0</v>
      </c>
      <c r="K142" s="240" t="s">
        <v>250</v>
      </c>
      <c r="L142" s="71"/>
      <c r="M142" s="245" t="s">
        <v>21</v>
      </c>
      <c r="N142" s="246" t="s">
        <v>42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132</v>
      </c>
      <c r="AT142" s="23" t="s">
        <v>246</v>
      </c>
      <c r="AU142" s="23" t="s">
        <v>81</v>
      </c>
      <c r="AY142" s="23" t="s">
        <v>126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132</v>
      </c>
      <c r="BM142" s="23" t="s">
        <v>810</v>
      </c>
    </row>
    <row r="143" s="12" customFormat="1">
      <c r="B143" s="258"/>
      <c r="C143" s="259"/>
      <c r="D143" s="249" t="s">
        <v>252</v>
      </c>
      <c r="E143" s="260" t="s">
        <v>21</v>
      </c>
      <c r="F143" s="261" t="s">
        <v>630</v>
      </c>
      <c r="G143" s="259"/>
      <c r="H143" s="262">
        <v>63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252</v>
      </c>
      <c r="AU143" s="268" t="s">
        <v>81</v>
      </c>
      <c r="AV143" s="12" t="s">
        <v>81</v>
      </c>
      <c r="AW143" s="12" t="s">
        <v>35</v>
      </c>
      <c r="AX143" s="12" t="s">
        <v>79</v>
      </c>
      <c r="AY143" s="268" t="s">
        <v>126</v>
      </c>
    </row>
    <row r="144" s="1" customFormat="1" ht="25.5" customHeight="1">
      <c r="B144" s="45"/>
      <c r="C144" s="238" t="s">
        <v>351</v>
      </c>
      <c r="D144" s="238" t="s">
        <v>246</v>
      </c>
      <c r="E144" s="239" t="s">
        <v>811</v>
      </c>
      <c r="F144" s="240" t="s">
        <v>812</v>
      </c>
      <c r="G144" s="241" t="s">
        <v>162</v>
      </c>
      <c r="H144" s="242">
        <v>2</v>
      </c>
      <c r="I144" s="243"/>
      <c r="J144" s="244">
        <f>ROUND(I144*H144,2)</f>
        <v>0</v>
      </c>
      <c r="K144" s="240" t="s">
        <v>250</v>
      </c>
      <c r="L144" s="71"/>
      <c r="M144" s="245" t="s">
        <v>21</v>
      </c>
      <c r="N144" s="246" t="s">
        <v>42</v>
      </c>
      <c r="O144" s="46"/>
      <c r="P144" s="230">
        <f>O144*H144</f>
        <v>0</v>
      </c>
      <c r="Q144" s="230">
        <v>0.46009</v>
      </c>
      <c r="R144" s="230">
        <f>Q144*H144</f>
        <v>0.92018</v>
      </c>
      <c r="S144" s="230">
        <v>0</v>
      </c>
      <c r="T144" s="231">
        <f>S144*H144</f>
        <v>0</v>
      </c>
      <c r="AR144" s="23" t="s">
        <v>132</v>
      </c>
      <c r="AT144" s="23" t="s">
        <v>246</v>
      </c>
      <c r="AU144" s="23" t="s">
        <v>81</v>
      </c>
      <c r="AY144" s="23" t="s">
        <v>126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3" t="s">
        <v>79</v>
      </c>
      <c r="BK144" s="232">
        <f>ROUND(I144*H144,2)</f>
        <v>0</v>
      </c>
      <c r="BL144" s="23" t="s">
        <v>132</v>
      </c>
      <c r="BM144" s="23" t="s">
        <v>813</v>
      </c>
    </row>
    <row r="145" s="1" customFormat="1" ht="16.5" customHeight="1">
      <c r="B145" s="45"/>
      <c r="C145" s="238" t="s">
        <v>357</v>
      </c>
      <c r="D145" s="238" t="s">
        <v>246</v>
      </c>
      <c r="E145" s="239" t="s">
        <v>814</v>
      </c>
      <c r="F145" s="240" t="s">
        <v>815</v>
      </c>
      <c r="G145" s="241" t="s">
        <v>223</v>
      </c>
      <c r="H145" s="242">
        <v>94.5</v>
      </c>
      <c r="I145" s="243"/>
      <c r="J145" s="244">
        <f>ROUND(I145*H145,2)</f>
        <v>0</v>
      </c>
      <c r="K145" s="240" t="s">
        <v>21</v>
      </c>
      <c r="L145" s="71"/>
      <c r="M145" s="245" t="s">
        <v>21</v>
      </c>
      <c r="N145" s="246" t="s">
        <v>42</v>
      </c>
      <c r="O145" s="46"/>
      <c r="P145" s="230">
        <f>O145*H145</f>
        <v>0</v>
      </c>
      <c r="Q145" s="230">
        <v>0.00019000000000000001</v>
      </c>
      <c r="R145" s="230">
        <f>Q145*H145</f>
        <v>0.017955000000000002</v>
      </c>
      <c r="S145" s="230">
        <v>0</v>
      </c>
      <c r="T145" s="231">
        <f>S145*H145</f>
        <v>0</v>
      </c>
      <c r="AR145" s="23" t="s">
        <v>132</v>
      </c>
      <c r="AT145" s="23" t="s">
        <v>246</v>
      </c>
      <c r="AU145" s="23" t="s">
        <v>81</v>
      </c>
      <c r="AY145" s="23" t="s">
        <v>126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3" t="s">
        <v>79</v>
      </c>
      <c r="BK145" s="232">
        <f>ROUND(I145*H145,2)</f>
        <v>0</v>
      </c>
      <c r="BL145" s="23" t="s">
        <v>132</v>
      </c>
      <c r="BM145" s="23" t="s">
        <v>816</v>
      </c>
    </row>
    <row r="146" s="11" customFormat="1">
      <c r="B146" s="247"/>
      <c r="C146" s="248"/>
      <c r="D146" s="249" t="s">
        <v>252</v>
      </c>
      <c r="E146" s="250" t="s">
        <v>21</v>
      </c>
      <c r="F146" s="251" t="s">
        <v>762</v>
      </c>
      <c r="G146" s="248"/>
      <c r="H146" s="250" t="s">
        <v>21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252</v>
      </c>
      <c r="AU146" s="257" t="s">
        <v>81</v>
      </c>
      <c r="AV146" s="11" t="s">
        <v>79</v>
      </c>
      <c r="AW146" s="11" t="s">
        <v>35</v>
      </c>
      <c r="AX146" s="11" t="s">
        <v>71</v>
      </c>
      <c r="AY146" s="257" t="s">
        <v>126</v>
      </c>
    </row>
    <row r="147" s="11" customFormat="1">
      <c r="B147" s="247"/>
      <c r="C147" s="248"/>
      <c r="D147" s="249" t="s">
        <v>252</v>
      </c>
      <c r="E147" s="250" t="s">
        <v>21</v>
      </c>
      <c r="F147" s="251" t="s">
        <v>817</v>
      </c>
      <c r="G147" s="248"/>
      <c r="H147" s="250" t="s">
        <v>21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252</v>
      </c>
      <c r="AU147" s="257" t="s">
        <v>81</v>
      </c>
      <c r="AV147" s="11" t="s">
        <v>79</v>
      </c>
      <c r="AW147" s="11" t="s">
        <v>35</v>
      </c>
      <c r="AX147" s="11" t="s">
        <v>71</v>
      </c>
      <c r="AY147" s="257" t="s">
        <v>126</v>
      </c>
    </row>
    <row r="148" s="12" customFormat="1">
      <c r="B148" s="258"/>
      <c r="C148" s="259"/>
      <c r="D148" s="249" t="s">
        <v>252</v>
      </c>
      <c r="E148" s="260" t="s">
        <v>21</v>
      </c>
      <c r="F148" s="261" t="s">
        <v>630</v>
      </c>
      <c r="G148" s="259"/>
      <c r="H148" s="262">
        <v>63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AT148" s="268" t="s">
        <v>252</v>
      </c>
      <c r="AU148" s="268" t="s">
        <v>81</v>
      </c>
      <c r="AV148" s="12" t="s">
        <v>81</v>
      </c>
      <c r="AW148" s="12" t="s">
        <v>35</v>
      </c>
      <c r="AX148" s="12" t="s">
        <v>79</v>
      </c>
      <c r="AY148" s="268" t="s">
        <v>126</v>
      </c>
    </row>
    <row r="149" s="12" customFormat="1">
      <c r="B149" s="258"/>
      <c r="C149" s="259"/>
      <c r="D149" s="249" t="s">
        <v>252</v>
      </c>
      <c r="E149" s="259"/>
      <c r="F149" s="261" t="s">
        <v>818</v>
      </c>
      <c r="G149" s="259"/>
      <c r="H149" s="262">
        <v>94.5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252</v>
      </c>
      <c r="AU149" s="268" t="s">
        <v>81</v>
      </c>
      <c r="AV149" s="12" t="s">
        <v>81</v>
      </c>
      <c r="AW149" s="12" t="s">
        <v>6</v>
      </c>
      <c r="AX149" s="12" t="s">
        <v>79</v>
      </c>
      <c r="AY149" s="268" t="s">
        <v>126</v>
      </c>
    </row>
    <row r="150" s="1" customFormat="1" ht="16.5" customHeight="1">
      <c r="B150" s="45"/>
      <c r="C150" s="238" t="s">
        <v>235</v>
      </c>
      <c r="D150" s="238" t="s">
        <v>246</v>
      </c>
      <c r="E150" s="239" t="s">
        <v>819</v>
      </c>
      <c r="F150" s="240" t="s">
        <v>820</v>
      </c>
      <c r="G150" s="241" t="s">
        <v>223</v>
      </c>
      <c r="H150" s="242">
        <v>63</v>
      </c>
      <c r="I150" s="243"/>
      <c r="J150" s="244">
        <f>ROUND(I150*H150,2)</f>
        <v>0</v>
      </c>
      <c r="K150" s="240" t="s">
        <v>250</v>
      </c>
      <c r="L150" s="71"/>
      <c r="M150" s="245" t="s">
        <v>21</v>
      </c>
      <c r="N150" s="246" t="s">
        <v>42</v>
      </c>
      <c r="O150" s="46"/>
      <c r="P150" s="230">
        <f>O150*H150</f>
        <v>0</v>
      </c>
      <c r="Q150" s="230">
        <v>0.00012999999999999999</v>
      </c>
      <c r="R150" s="230">
        <f>Q150*H150</f>
        <v>0.0081899999999999994</v>
      </c>
      <c r="S150" s="230">
        <v>0</v>
      </c>
      <c r="T150" s="231">
        <f>S150*H150</f>
        <v>0</v>
      </c>
      <c r="AR150" s="23" t="s">
        <v>132</v>
      </c>
      <c r="AT150" s="23" t="s">
        <v>246</v>
      </c>
      <c r="AU150" s="23" t="s">
        <v>81</v>
      </c>
      <c r="AY150" s="23" t="s">
        <v>126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3" t="s">
        <v>79</v>
      </c>
      <c r="BK150" s="232">
        <f>ROUND(I150*H150,2)</f>
        <v>0</v>
      </c>
      <c r="BL150" s="23" t="s">
        <v>132</v>
      </c>
      <c r="BM150" s="23" t="s">
        <v>821</v>
      </c>
    </row>
    <row r="151" s="11" customFormat="1">
      <c r="B151" s="247"/>
      <c r="C151" s="248"/>
      <c r="D151" s="249" t="s">
        <v>252</v>
      </c>
      <c r="E151" s="250" t="s">
        <v>21</v>
      </c>
      <c r="F151" s="251" t="s">
        <v>762</v>
      </c>
      <c r="G151" s="248"/>
      <c r="H151" s="250" t="s">
        <v>21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252</v>
      </c>
      <c r="AU151" s="257" t="s">
        <v>81</v>
      </c>
      <c r="AV151" s="11" t="s">
        <v>79</v>
      </c>
      <c r="AW151" s="11" t="s">
        <v>35</v>
      </c>
      <c r="AX151" s="11" t="s">
        <v>71</v>
      </c>
      <c r="AY151" s="257" t="s">
        <v>126</v>
      </c>
    </row>
    <row r="152" s="12" customFormat="1">
      <c r="B152" s="258"/>
      <c r="C152" s="259"/>
      <c r="D152" s="249" t="s">
        <v>252</v>
      </c>
      <c r="E152" s="260" t="s">
        <v>21</v>
      </c>
      <c r="F152" s="261" t="s">
        <v>630</v>
      </c>
      <c r="G152" s="259"/>
      <c r="H152" s="262">
        <v>63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252</v>
      </c>
      <c r="AU152" s="268" t="s">
        <v>81</v>
      </c>
      <c r="AV152" s="12" t="s">
        <v>81</v>
      </c>
      <c r="AW152" s="12" t="s">
        <v>35</v>
      </c>
      <c r="AX152" s="12" t="s">
        <v>79</v>
      </c>
      <c r="AY152" s="268" t="s">
        <v>126</v>
      </c>
    </row>
    <row r="153" s="10" customFormat="1" ht="29.88" customHeight="1">
      <c r="B153" s="204"/>
      <c r="C153" s="205"/>
      <c r="D153" s="206" t="s">
        <v>70</v>
      </c>
      <c r="E153" s="218" t="s">
        <v>155</v>
      </c>
      <c r="F153" s="218" t="s">
        <v>485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SUM(P154:P156)</f>
        <v>0</v>
      </c>
      <c r="Q153" s="212"/>
      <c r="R153" s="213">
        <f>SUM(R154:R156)</f>
        <v>0</v>
      </c>
      <c r="S153" s="212"/>
      <c r="T153" s="214">
        <f>SUM(T154:T156)</f>
        <v>2.331</v>
      </c>
      <c r="AR153" s="215" t="s">
        <v>79</v>
      </c>
      <c r="AT153" s="216" t="s">
        <v>70</v>
      </c>
      <c r="AU153" s="216" t="s">
        <v>79</v>
      </c>
      <c r="AY153" s="215" t="s">
        <v>126</v>
      </c>
      <c r="BK153" s="217">
        <f>SUM(BK154:BK156)</f>
        <v>0</v>
      </c>
    </row>
    <row r="154" s="1" customFormat="1" ht="16.5" customHeight="1">
      <c r="B154" s="45"/>
      <c r="C154" s="238" t="s">
        <v>366</v>
      </c>
      <c r="D154" s="238" t="s">
        <v>246</v>
      </c>
      <c r="E154" s="239" t="s">
        <v>822</v>
      </c>
      <c r="F154" s="240" t="s">
        <v>823</v>
      </c>
      <c r="G154" s="241" t="s">
        <v>223</v>
      </c>
      <c r="H154" s="242">
        <v>63</v>
      </c>
      <c r="I154" s="243"/>
      <c r="J154" s="244">
        <f>ROUND(I154*H154,2)</f>
        <v>0</v>
      </c>
      <c r="K154" s="240" t="s">
        <v>250</v>
      </c>
      <c r="L154" s="71"/>
      <c r="M154" s="245" t="s">
        <v>21</v>
      </c>
      <c r="N154" s="246" t="s">
        <v>42</v>
      </c>
      <c r="O154" s="46"/>
      <c r="P154" s="230">
        <f>O154*H154</f>
        <v>0</v>
      </c>
      <c r="Q154" s="230">
        <v>0</v>
      </c>
      <c r="R154" s="230">
        <f>Q154*H154</f>
        <v>0</v>
      </c>
      <c r="S154" s="230">
        <v>0.036999999999999998</v>
      </c>
      <c r="T154" s="231">
        <f>S154*H154</f>
        <v>2.331</v>
      </c>
      <c r="AR154" s="23" t="s">
        <v>132</v>
      </c>
      <c r="AT154" s="23" t="s">
        <v>246</v>
      </c>
      <c r="AU154" s="23" t="s">
        <v>81</v>
      </c>
      <c r="AY154" s="23" t="s">
        <v>126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132</v>
      </c>
      <c r="BM154" s="23" t="s">
        <v>824</v>
      </c>
    </row>
    <row r="155" s="11" customFormat="1">
      <c r="B155" s="247"/>
      <c r="C155" s="248"/>
      <c r="D155" s="249" t="s">
        <v>252</v>
      </c>
      <c r="E155" s="250" t="s">
        <v>21</v>
      </c>
      <c r="F155" s="251" t="s">
        <v>825</v>
      </c>
      <c r="G155" s="248"/>
      <c r="H155" s="250" t="s">
        <v>21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252</v>
      </c>
      <c r="AU155" s="257" t="s">
        <v>81</v>
      </c>
      <c r="AV155" s="11" t="s">
        <v>79</v>
      </c>
      <c r="AW155" s="11" t="s">
        <v>35</v>
      </c>
      <c r="AX155" s="11" t="s">
        <v>71</v>
      </c>
      <c r="AY155" s="257" t="s">
        <v>126</v>
      </c>
    </row>
    <row r="156" s="12" customFormat="1">
      <c r="B156" s="258"/>
      <c r="C156" s="259"/>
      <c r="D156" s="249" t="s">
        <v>252</v>
      </c>
      <c r="E156" s="260" t="s">
        <v>21</v>
      </c>
      <c r="F156" s="261" t="s">
        <v>540</v>
      </c>
      <c r="G156" s="259"/>
      <c r="H156" s="262">
        <v>63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252</v>
      </c>
      <c r="AU156" s="268" t="s">
        <v>81</v>
      </c>
      <c r="AV156" s="12" t="s">
        <v>81</v>
      </c>
      <c r="AW156" s="12" t="s">
        <v>35</v>
      </c>
      <c r="AX156" s="12" t="s">
        <v>79</v>
      </c>
      <c r="AY156" s="268" t="s">
        <v>126</v>
      </c>
    </row>
    <row r="157" s="10" customFormat="1" ht="29.88" customHeight="1">
      <c r="B157" s="204"/>
      <c r="C157" s="205"/>
      <c r="D157" s="206" t="s">
        <v>70</v>
      </c>
      <c r="E157" s="218" t="s">
        <v>568</v>
      </c>
      <c r="F157" s="218" t="s">
        <v>569</v>
      </c>
      <c r="G157" s="205"/>
      <c r="H157" s="205"/>
      <c r="I157" s="208"/>
      <c r="J157" s="219">
        <f>BK157</f>
        <v>0</v>
      </c>
      <c r="K157" s="205"/>
      <c r="L157" s="210"/>
      <c r="M157" s="211"/>
      <c r="N157" s="212"/>
      <c r="O157" s="212"/>
      <c r="P157" s="213">
        <f>SUM(P158:P161)</f>
        <v>0</v>
      </c>
      <c r="Q157" s="212"/>
      <c r="R157" s="213">
        <f>SUM(R158:R161)</f>
        <v>0</v>
      </c>
      <c r="S157" s="212"/>
      <c r="T157" s="214">
        <f>SUM(T158:T161)</f>
        <v>0</v>
      </c>
      <c r="AR157" s="215" t="s">
        <v>79</v>
      </c>
      <c r="AT157" s="216" t="s">
        <v>70</v>
      </c>
      <c r="AU157" s="216" t="s">
        <v>79</v>
      </c>
      <c r="AY157" s="215" t="s">
        <v>126</v>
      </c>
      <c r="BK157" s="217">
        <f>SUM(BK158:BK161)</f>
        <v>0</v>
      </c>
    </row>
    <row r="158" s="1" customFormat="1" ht="25.5" customHeight="1">
      <c r="B158" s="45"/>
      <c r="C158" s="238" t="s">
        <v>269</v>
      </c>
      <c r="D158" s="238" t="s">
        <v>246</v>
      </c>
      <c r="E158" s="239" t="s">
        <v>571</v>
      </c>
      <c r="F158" s="240" t="s">
        <v>572</v>
      </c>
      <c r="G158" s="241" t="s">
        <v>337</v>
      </c>
      <c r="H158" s="242">
        <v>2.331</v>
      </c>
      <c r="I158" s="243"/>
      <c r="J158" s="244">
        <f>ROUND(I158*H158,2)</f>
        <v>0</v>
      </c>
      <c r="K158" s="240" t="s">
        <v>250</v>
      </c>
      <c r="L158" s="71"/>
      <c r="M158" s="245" t="s">
        <v>21</v>
      </c>
      <c r="N158" s="246" t="s">
        <v>42</v>
      </c>
      <c r="O158" s="46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" t="s">
        <v>132</v>
      </c>
      <c r="AT158" s="23" t="s">
        <v>246</v>
      </c>
      <c r="AU158" s="23" t="s">
        <v>81</v>
      </c>
      <c r="AY158" s="23" t="s">
        <v>126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3" t="s">
        <v>79</v>
      </c>
      <c r="BK158" s="232">
        <f>ROUND(I158*H158,2)</f>
        <v>0</v>
      </c>
      <c r="BL158" s="23" t="s">
        <v>132</v>
      </c>
      <c r="BM158" s="23" t="s">
        <v>826</v>
      </c>
    </row>
    <row r="159" s="1" customFormat="1" ht="25.5" customHeight="1">
      <c r="B159" s="45"/>
      <c r="C159" s="238" t="s">
        <v>374</v>
      </c>
      <c r="D159" s="238" t="s">
        <v>246</v>
      </c>
      <c r="E159" s="239" t="s">
        <v>575</v>
      </c>
      <c r="F159" s="240" t="s">
        <v>576</v>
      </c>
      <c r="G159" s="241" t="s">
        <v>337</v>
      </c>
      <c r="H159" s="242">
        <v>2.331</v>
      </c>
      <c r="I159" s="243"/>
      <c r="J159" s="244">
        <f>ROUND(I159*H159,2)</f>
        <v>0</v>
      </c>
      <c r="K159" s="240" t="s">
        <v>250</v>
      </c>
      <c r="L159" s="71"/>
      <c r="M159" s="245" t="s">
        <v>21</v>
      </c>
      <c r="N159" s="246" t="s">
        <v>42</v>
      </c>
      <c r="O159" s="46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3" t="s">
        <v>132</v>
      </c>
      <c r="AT159" s="23" t="s">
        <v>246</v>
      </c>
      <c r="AU159" s="23" t="s">
        <v>81</v>
      </c>
      <c r="AY159" s="23" t="s">
        <v>126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3" t="s">
        <v>79</v>
      </c>
      <c r="BK159" s="232">
        <f>ROUND(I159*H159,2)</f>
        <v>0</v>
      </c>
      <c r="BL159" s="23" t="s">
        <v>132</v>
      </c>
      <c r="BM159" s="23" t="s">
        <v>827</v>
      </c>
    </row>
    <row r="160" s="1" customFormat="1" ht="25.5" customHeight="1">
      <c r="B160" s="45"/>
      <c r="C160" s="238" t="s">
        <v>224</v>
      </c>
      <c r="D160" s="238" t="s">
        <v>246</v>
      </c>
      <c r="E160" s="239" t="s">
        <v>579</v>
      </c>
      <c r="F160" s="240" t="s">
        <v>580</v>
      </c>
      <c r="G160" s="241" t="s">
        <v>337</v>
      </c>
      <c r="H160" s="242">
        <v>44.289000000000001</v>
      </c>
      <c r="I160" s="243"/>
      <c r="J160" s="244">
        <f>ROUND(I160*H160,2)</f>
        <v>0</v>
      </c>
      <c r="K160" s="240" t="s">
        <v>250</v>
      </c>
      <c r="L160" s="71"/>
      <c r="M160" s="245" t="s">
        <v>21</v>
      </c>
      <c r="N160" s="246" t="s">
        <v>42</v>
      </c>
      <c r="O160" s="46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3" t="s">
        <v>132</v>
      </c>
      <c r="AT160" s="23" t="s">
        <v>246</v>
      </c>
      <c r="AU160" s="23" t="s">
        <v>81</v>
      </c>
      <c r="AY160" s="23" t="s">
        <v>126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3" t="s">
        <v>79</v>
      </c>
      <c r="BK160" s="232">
        <f>ROUND(I160*H160,2)</f>
        <v>0</v>
      </c>
      <c r="BL160" s="23" t="s">
        <v>132</v>
      </c>
      <c r="BM160" s="23" t="s">
        <v>828</v>
      </c>
    </row>
    <row r="161" s="12" customFormat="1">
      <c r="B161" s="258"/>
      <c r="C161" s="259"/>
      <c r="D161" s="249" t="s">
        <v>252</v>
      </c>
      <c r="E161" s="259"/>
      <c r="F161" s="261" t="s">
        <v>829</v>
      </c>
      <c r="G161" s="259"/>
      <c r="H161" s="262">
        <v>44.289000000000001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AT161" s="268" t="s">
        <v>252</v>
      </c>
      <c r="AU161" s="268" t="s">
        <v>81</v>
      </c>
      <c r="AV161" s="12" t="s">
        <v>81</v>
      </c>
      <c r="AW161" s="12" t="s">
        <v>6</v>
      </c>
      <c r="AX161" s="12" t="s">
        <v>79</v>
      </c>
      <c r="AY161" s="268" t="s">
        <v>126</v>
      </c>
    </row>
    <row r="162" s="10" customFormat="1" ht="29.88" customHeight="1">
      <c r="B162" s="204"/>
      <c r="C162" s="205"/>
      <c r="D162" s="206" t="s">
        <v>70</v>
      </c>
      <c r="E162" s="218" t="s">
        <v>593</v>
      </c>
      <c r="F162" s="218" t="s">
        <v>594</v>
      </c>
      <c r="G162" s="205"/>
      <c r="H162" s="205"/>
      <c r="I162" s="208"/>
      <c r="J162" s="219">
        <f>BK162</f>
        <v>0</v>
      </c>
      <c r="K162" s="205"/>
      <c r="L162" s="210"/>
      <c r="M162" s="211"/>
      <c r="N162" s="212"/>
      <c r="O162" s="212"/>
      <c r="P162" s="213">
        <f>P163</f>
        <v>0</v>
      </c>
      <c r="Q162" s="212"/>
      <c r="R162" s="213">
        <f>R163</f>
        <v>0</v>
      </c>
      <c r="S162" s="212"/>
      <c r="T162" s="214">
        <f>T163</f>
        <v>0</v>
      </c>
      <c r="AR162" s="215" t="s">
        <v>79</v>
      </c>
      <c r="AT162" s="216" t="s">
        <v>70</v>
      </c>
      <c r="AU162" s="216" t="s">
        <v>79</v>
      </c>
      <c r="AY162" s="215" t="s">
        <v>126</v>
      </c>
      <c r="BK162" s="217">
        <f>BK163</f>
        <v>0</v>
      </c>
    </row>
    <row r="163" s="1" customFormat="1" ht="38.25" customHeight="1">
      <c r="B163" s="45"/>
      <c r="C163" s="238" t="s">
        <v>381</v>
      </c>
      <c r="D163" s="238" t="s">
        <v>246</v>
      </c>
      <c r="E163" s="239" t="s">
        <v>830</v>
      </c>
      <c r="F163" s="240" t="s">
        <v>831</v>
      </c>
      <c r="G163" s="241" t="s">
        <v>337</v>
      </c>
      <c r="H163" s="242">
        <v>161.798</v>
      </c>
      <c r="I163" s="243"/>
      <c r="J163" s="244">
        <f>ROUND(I163*H163,2)</f>
        <v>0</v>
      </c>
      <c r="K163" s="240" t="s">
        <v>21</v>
      </c>
      <c r="L163" s="71"/>
      <c r="M163" s="245" t="s">
        <v>21</v>
      </c>
      <c r="N163" s="283" t="s">
        <v>42</v>
      </c>
      <c r="O163" s="23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AR163" s="23" t="s">
        <v>132</v>
      </c>
      <c r="AT163" s="23" t="s">
        <v>246</v>
      </c>
      <c r="AU163" s="23" t="s">
        <v>81</v>
      </c>
      <c r="AY163" s="23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3" t="s">
        <v>79</v>
      </c>
      <c r="BK163" s="232">
        <f>ROUND(I163*H163,2)</f>
        <v>0</v>
      </c>
      <c r="BL163" s="23" t="s">
        <v>132</v>
      </c>
      <c r="BM163" s="23" t="s">
        <v>832</v>
      </c>
    </row>
    <row r="164" s="1" customFormat="1" ht="6.96" customHeight="1">
      <c r="B164" s="66"/>
      <c r="C164" s="67"/>
      <c r="D164" s="67"/>
      <c r="E164" s="67"/>
      <c r="F164" s="67"/>
      <c r="G164" s="67"/>
      <c r="H164" s="67"/>
      <c r="I164" s="165"/>
      <c r="J164" s="67"/>
      <c r="K164" s="67"/>
      <c r="L164" s="71"/>
    </row>
  </sheetData>
  <sheetProtection sheet="1" autoFilter="0" formatColumns="0" formatRows="0" objects="1" scenarios="1" spinCount="100000" saltValue="5UwLz8/CDlTi8gcD2Fye4F9uoqa1JnlgPnF6J1Rcv2uACc1/3M9bY1d4vYa8VCaLfOg4QkHIq2FcUfr9kvKWjQ==" hashValue="/mgKUDe5otSy0pIkJ7LnZFRXl00hIoJ1ktmloDnu5Ys4Ox+kZApK+6Nm5hu7i1AjCr8US06whm88b9611d1mEQ==" algorithmName="SHA-512" password="CC35"/>
  <autoFilter ref="C82:K163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94</v>
      </c>
      <c r="G1" s="138" t="s">
        <v>95</v>
      </c>
      <c r="H1" s="138"/>
      <c r="I1" s="139"/>
      <c r="J1" s="138" t="s">
        <v>96</v>
      </c>
      <c r="K1" s="137" t="s">
        <v>97</v>
      </c>
      <c r="L1" s="138" t="s">
        <v>98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93</v>
      </c>
      <c r="AZ2" s="237" t="s">
        <v>833</v>
      </c>
      <c r="BA2" s="237" t="s">
        <v>833</v>
      </c>
      <c r="BB2" s="237" t="s">
        <v>223</v>
      </c>
      <c r="BC2" s="237" t="s">
        <v>436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834</v>
      </c>
      <c r="BA3" s="237" t="s">
        <v>834</v>
      </c>
      <c r="BB3" s="237" t="s">
        <v>223</v>
      </c>
      <c r="BC3" s="237" t="s">
        <v>235</v>
      </c>
      <c r="BD3" s="237" t="s">
        <v>81</v>
      </c>
    </row>
    <row r="4" ht="36.96" customHeight="1">
      <c r="B4" s="27"/>
      <c r="C4" s="28"/>
      <c r="D4" s="29" t="s">
        <v>99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835</v>
      </c>
      <c r="BA4" s="237" t="s">
        <v>835</v>
      </c>
      <c r="BB4" s="237" t="s">
        <v>223</v>
      </c>
      <c r="BC4" s="237" t="s">
        <v>381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836</v>
      </c>
      <c r="BA5" s="237" t="s">
        <v>836</v>
      </c>
      <c r="BB5" s="237" t="s">
        <v>223</v>
      </c>
      <c r="BC5" s="237" t="s">
        <v>436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837</v>
      </c>
      <c r="BA6" s="237" t="s">
        <v>837</v>
      </c>
      <c r="BB6" s="237" t="s">
        <v>223</v>
      </c>
      <c r="BC6" s="237" t="s">
        <v>183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Vybudování parkovacích stání na ul. Krasnoarmejců p. p. č. 1237/17, k. ú. Zábřeh nad Odrou</v>
      </c>
      <c r="F7" s="39"/>
      <c r="G7" s="39"/>
      <c r="H7" s="39"/>
      <c r="I7" s="141"/>
      <c r="J7" s="28"/>
      <c r="K7" s="30"/>
      <c r="AZ7" s="237" t="s">
        <v>838</v>
      </c>
      <c r="BA7" s="237" t="s">
        <v>838</v>
      </c>
      <c r="BB7" s="237" t="s">
        <v>223</v>
      </c>
      <c r="BC7" s="237" t="s">
        <v>235</v>
      </c>
      <c r="BD7" s="237" t="s">
        <v>81</v>
      </c>
    </row>
    <row r="8" s="1" customFormat="1">
      <c r="B8" s="45"/>
      <c r="C8" s="46"/>
      <c r="D8" s="39" t="s">
        <v>100</v>
      </c>
      <c r="E8" s="46"/>
      <c r="F8" s="46"/>
      <c r="G8" s="46"/>
      <c r="H8" s="46"/>
      <c r="I8" s="143"/>
      <c r="J8" s="46"/>
      <c r="K8" s="50"/>
      <c r="AZ8" s="237" t="s">
        <v>839</v>
      </c>
      <c r="BA8" s="237" t="s">
        <v>839</v>
      </c>
      <c r="BB8" s="237" t="s">
        <v>223</v>
      </c>
      <c r="BC8" s="237" t="s">
        <v>390</v>
      </c>
      <c r="BD8" s="237" t="s">
        <v>81</v>
      </c>
    </row>
    <row r="9" s="1" customFormat="1" ht="36.96" customHeight="1">
      <c r="B9" s="45"/>
      <c r="C9" s="46"/>
      <c r="D9" s="46"/>
      <c r="E9" s="144" t="s">
        <v>840</v>
      </c>
      <c r="F9" s="46"/>
      <c r="G9" s="46"/>
      <c r="H9" s="46"/>
      <c r="I9" s="143"/>
      <c r="J9" s="46"/>
      <c r="K9" s="50"/>
      <c r="AZ9" s="237" t="s">
        <v>841</v>
      </c>
      <c r="BA9" s="237" t="s">
        <v>841</v>
      </c>
      <c r="BB9" s="237" t="s">
        <v>223</v>
      </c>
      <c r="BC9" s="237" t="s">
        <v>427</v>
      </c>
      <c r="BD9" s="23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13. 4. 2018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ROUND(SUM(BE83:BE172), 2)</f>
        <v>0</v>
      </c>
      <c r="G30" s="46"/>
      <c r="H30" s="46"/>
      <c r="I30" s="157">
        <v>0.20999999999999999</v>
      </c>
      <c r="J30" s="156">
        <f>ROUND(ROUND((SUM(BE83:BE172)),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ROUND(SUM(BF83:BF172), 2)</f>
        <v>0</v>
      </c>
      <c r="G31" s="46"/>
      <c r="H31" s="46"/>
      <c r="I31" s="157">
        <v>0.14999999999999999</v>
      </c>
      <c r="J31" s="156">
        <f>ROUND(ROUND((SUM(BF83:BF172)),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ROUND(SUM(BG83:BG172),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ROUND(SUM(BH83:BH172),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ROUND(SUM(BI83:BI172),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102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Vybudování parkovacích stání na ul. Krasnoarmejců p. p. č. 1237/17, k. ú. 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100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004 - SO 401 VEŘEJNÉ OSVĚTLENÍ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 Krasnoarmejců</v>
      </c>
      <c r="G49" s="46"/>
      <c r="H49" s="46"/>
      <c r="I49" s="145" t="s">
        <v>25</v>
      </c>
      <c r="J49" s="146" t="str">
        <f>IF(J12="","",J12)</f>
        <v>13. 4. 2018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103</v>
      </c>
      <c r="D54" s="158"/>
      <c r="E54" s="158"/>
      <c r="F54" s="158"/>
      <c r="G54" s="158"/>
      <c r="H54" s="158"/>
      <c r="I54" s="172"/>
      <c r="J54" s="173" t="s">
        <v>104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105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106</v>
      </c>
    </row>
    <row r="57" s="7" customFormat="1" ht="24.96" customHeight="1">
      <c r="B57" s="176"/>
      <c r="C57" s="177"/>
      <c r="D57" s="178" t="s">
        <v>107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636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7" customFormat="1" ht="24.96" customHeight="1">
      <c r="B59" s="176"/>
      <c r="C59" s="177"/>
      <c r="D59" s="178" t="s">
        <v>842</v>
      </c>
      <c r="E59" s="179"/>
      <c r="F59" s="179"/>
      <c r="G59" s="179"/>
      <c r="H59" s="179"/>
      <c r="I59" s="180"/>
      <c r="J59" s="181">
        <f>J88</f>
        <v>0</v>
      </c>
      <c r="K59" s="182"/>
    </row>
    <row r="60" s="8" customFormat="1" ht="19.92" customHeight="1">
      <c r="B60" s="183"/>
      <c r="C60" s="184"/>
      <c r="D60" s="185" t="s">
        <v>843</v>
      </c>
      <c r="E60" s="186"/>
      <c r="F60" s="186"/>
      <c r="G60" s="186"/>
      <c r="H60" s="186"/>
      <c r="I60" s="187"/>
      <c r="J60" s="188">
        <f>J89</f>
        <v>0</v>
      </c>
      <c r="K60" s="189"/>
    </row>
    <row r="61" s="7" customFormat="1" ht="24.96" customHeight="1">
      <c r="B61" s="176"/>
      <c r="C61" s="177"/>
      <c r="D61" s="178" t="s">
        <v>243</v>
      </c>
      <c r="E61" s="179"/>
      <c r="F61" s="179"/>
      <c r="G61" s="179"/>
      <c r="H61" s="179"/>
      <c r="I61" s="180"/>
      <c r="J61" s="181">
        <f>J98</f>
        <v>0</v>
      </c>
      <c r="K61" s="182"/>
    </row>
    <row r="62" s="8" customFormat="1" ht="19.92" customHeight="1">
      <c r="B62" s="183"/>
      <c r="C62" s="184"/>
      <c r="D62" s="185" t="s">
        <v>844</v>
      </c>
      <c r="E62" s="186"/>
      <c r="F62" s="186"/>
      <c r="G62" s="186"/>
      <c r="H62" s="186"/>
      <c r="I62" s="187"/>
      <c r="J62" s="188">
        <f>J99</f>
        <v>0</v>
      </c>
      <c r="K62" s="189"/>
    </row>
    <row r="63" s="8" customFormat="1" ht="19.92" customHeight="1">
      <c r="B63" s="183"/>
      <c r="C63" s="184"/>
      <c r="D63" s="185" t="s">
        <v>244</v>
      </c>
      <c r="E63" s="186"/>
      <c r="F63" s="186"/>
      <c r="G63" s="186"/>
      <c r="H63" s="186"/>
      <c r="I63" s="187"/>
      <c r="J63" s="188">
        <f>J145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109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Vybudování parkovacích stání na ul. Krasnoarmejců p. p. č. 1237/17, k. ú. Zábřeh nad Odrou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100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004 - SO 401 VEŘEJNÉ OSVĚTLENÍ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ul. Krasnoarmejců</v>
      </c>
      <c r="G77" s="73"/>
      <c r="H77" s="73"/>
      <c r="I77" s="193" t="s">
        <v>25</v>
      </c>
      <c r="J77" s="84" t="str">
        <f>IF(J12="","",J12)</f>
        <v>13. 4. 2018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Městský obvod Ostrava – Jih</v>
      </c>
      <c r="G79" s="73"/>
      <c r="H79" s="73"/>
      <c r="I79" s="193" t="s">
        <v>33</v>
      </c>
      <c r="J79" s="192" t="str">
        <f>E21</f>
        <v>Roman Fildán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110</v>
      </c>
      <c r="D82" s="196" t="s">
        <v>56</v>
      </c>
      <c r="E82" s="196" t="s">
        <v>52</v>
      </c>
      <c r="F82" s="196" t="s">
        <v>111</v>
      </c>
      <c r="G82" s="196" t="s">
        <v>112</v>
      </c>
      <c r="H82" s="196" t="s">
        <v>113</v>
      </c>
      <c r="I82" s="197" t="s">
        <v>114</v>
      </c>
      <c r="J82" s="196" t="s">
        <v>104</v>
      </c>
      <c r="K82" s="198" t="s">
        <v>115</v>
      </c>
      <c r="L82" s="199"/>
      <c r="M82" s="101" t="s">
        <v>116</v>
      </c>
      <c r="N82" s="102" t="s">
        <v>41</v>
      </c>
      <c r="O82" s="102" t="s">
        <v>117</v>
      </c>
      <c r="P82" s="102" t="s">
        <v>118</v>
      </c>
      <c r="Q82" s="102" t="s">
        <v>119</v>
      </c>
      <c r="R82" s="102" t="s">
        <v>120</v>
      </c>
      <c r="S82" s="102" t="s">
        <v>121</v>
      </c>
      <c r="T82" s="103" t="s">
        <v>122</v>
      </c>
    </row>
    <row r="83" s="1" customFormat="1" ht="29.28" customHeight="1">
      <c r="B83" s="45"/>
      <c r="C83" s="107" t="s">
        <v>105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P84+P88+P98</f>
        <v>0</v>
      </c>
      <c r="Q83" s="105"/>
      <c r="R83" s="201">
        <f>R84+R88+R98</f>
        <v>5.2824833</v>
      </c>
      <c r="S83" s="105"/>
      <c r="T83" s="202">
        <f>T84+T88+T98</f>
        <v>0</v>
      </c>
      <c r="AT83" s="23" t="s">
        <v>70</v>
      </c>
      <c r="AU83" s="23" t="s">
        <v>106</v>
      </c>
      <c r="BK83" s="203">
        <f>BK84+BK88+BK98</f>
        <v>0</v>
      </c>
    </row>
    <row r="84" s="10" customFormat="1" ht="37.44" customHeight="1">
      <c r="B84" s="204"/>
      <c r="C84" s="205"/>
      <c r="D84" s="206" t="s">
        <v>70</v>
      </c>
      <c r="E84" s="207" t="s">
        <v>123</v>
      </c>
      <c r="F84" s="207" t="s">
        <v>124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79</v>
      </c>
      <c r="AT84" s="216" t="s">
        <v>70</v>
      </c>
      <c r="AU84" s="216" t="s">
        <v>71</v>
      </c>
      <c r="AY84" s="215" t="s">
        <v>126</v>
      </c>
      <c r="BK84" s="217">
        <f>BK85</f>
        <v>0</v>
      </c>
    </row>
    <row r="85" s="10" customFormat="1" ht="19.92" customHeight="1">
      <c r="B85" s="204"/>
      <c r="C85" s="205"/>
      <c r="D85" s="206" t="s">
        <v>70</v>
      </c>
      <c r="E85" s="218" t="s">
        <v>131</v>
      </c>
      <c r="F85" s="218" t="s">
        <v>719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SUM(P86:P87)</f>
        <v>0</v>
      </c>
      <c r="Q85" s="212"/>
      <c r="R85" s="213">
        <f>SUM(R86:R87)</f>
        <v>0</v>
      </c>
      <c r="S85" s="212"/>
      <c r="T85" s="214">
        <f>SUM(T86:T87)</f>
        <v>0</v>
      </c>
      <c r="AR85" s="215" t="s">
        <v>79</v>
      </c>
      <c r="AT85" s="216" t="s">
        <v>70</v>
      </c>
      <c r="AU85" s="216" t="s">
        <v>79</v>
      </c>
      <c r="AY85" s="215" t="s">
        <v>126</v>
      </c>
      <c r="BK85" s="217">
        <f>SUM(BK86:BK87)</f>
        <v>0</v>
      </c>
    </row>
    <row r="86" s="1" customFormat="1" ht="25.5" customHeight="1">
      <c r="B86" s="45"/>
      <c r="C86" s="238" t="s">
        <v>79</v>
      </c>
      <c r="D86" s="238" t="s">
        <v>246</v>
      </c>
      <c r="E86" s="239" t="s">
        <v>845</v>
      </c>
      <c r="F86" s="240" t="s">
        <v>846</v>
      </c>
      <c r="G86" s="241" t="s">
        <v>207</v>
      </c>
      <c r="H86" s="242">
        <v>2</v>
      </c>
      <c r="I86" s="243"/>
      <c r="J86" s="244">
        <f>ROUND(I86*H86,2)</f>
        <v>0</v>
      </c>
      <c r="K86" s="240" t="s">
        <v>21</v>
      </c>
      <c r="L86" s="71"/>
      <c r="M86" s="245" t="s">
        <v>21</v>
      </c>
      <c r="N86" s="246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132</v>
      </c>
      <c r="AT86" s="23" t="s">
        <v>246</v>
      </c>
      <c r="AU86" s="23" t="s">
        <v>81</v>
      </c>
      <c r="AY86" s="23" t="s">
        <v>126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132</v>
      </c>
      <c r="BM86" s="23" t="s">
        <v>847</v>
      </c>
    </row>
    <row r="87" s="12" customFormat="1">
      <c r="B87" s="258"/>
      <c r="C87" s="259"/>
      <c r="D87" s="249" t="s">
        <v>252</v>
      </c>
      <c r="E87" s="260" t="s">
        <v>21</v>
      </c>
      <c r="F87" s="261" t="s">
        <v>848</v>
      </c>
      <c r="G87" s="259"/>
      <c r="H87" s="262">
        <v>2</v>
      </c>
      <c r="I87" s="263"/>
      <c r="J87" s="259"/>
      <c r="K87" s="259"/>
      <c r="L87" s="264"/>
      <c r="M87" s="265"/>
      <c r="N87" s="266"/>
      <c r="O87" s="266"/>
      <c r="P87" s="266"/>
      <c r="Q87" s="266"/>
      <c r="R87" s="266"/>
      <c r="S87" s="266"/>
      <c r="T87" s="267"/>
      <c r="AT87" s="268" t="s">
        <v>252</v>
      </c>
      <c r="AU87" s="268" t="s">
        <v>81</v>
      </c>
      <c r="AV87" s="12" t="s">
        <v>81</v>
      </c>
      <c r="AW87" s="12" t="s">
        <v>35</v>
      </c>
      <c r="AX87" s="12" t="s">
        <v>79</v>
      </c>
      <c r="AY87" s="268" t="s">
        <v>126</v>
      </c>
    </row>
    <row r="88" s="10" customFormat="1" ht="37.44" customHeight="1">
      <c r="B88" s="204"/>
      <c r="C88" s="205"/>
      <c r="D88" s="206" t="s">
        <v>70</v>
      </c>
      <c r="E88" s="207" t="s">
        <v>849</v>
      </c>
      <c r="F88" s="207" t="s">
        <v>850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0.00054000000000000001</v>
      </c>
      <c r="S88" s="212"/>
      <c r="T88" s="214">
        <f>T89</f>
        <v>0</v>
      </c>
      <c r="AR88" s="215" t="s">
        <v>81</v>
      </c>
      <c r="AT88" s="216" t="s">
        <v>70</v>
      </c>
      <c r="AU88" s="216" t="s">
        <v>71</v>
      </c>
      <c r="AY88" s="215" t="s">
        <v>126</v>
      </c>
      <c r="BK88" s="217">
        <f>BK89</f>
        <v>0</v>
      </c>
    </row>
    <row r="89" s="10" customFormat="1" ht="19.92" customHeight="1">
      <c r="B89" s="204"/>
      <c r="C89" s="205"/>
      <c r="D89" s="206" t="s">
        <v>70</v>
      </c>
      <c r="E89" s="218" t="s">
        <v>851</v>
      </c>
      <c r="F89" s="218" t="s">
        <v>852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SUM(P90:P97)</f>
        <v>0</v>
      </c>
      <c r="Q89" s="212"/>
      <c r="R89" s="213">
        <f>SUM(R90:R97)</f>
        <v>0.00054000000000000001</v>
      </c>
      <c r="S89" s="212"/>
      <c r="T89" s="214">
        <f>SUM(T90:T97)</f>
        <v>0</v>
      </c>
      <c r="AR89" s="215" t="s">
        <v>81</v>
      </c>
      <c r="AT89" s="216" t="s">
        <v>70</v>
      </c>
      <c r="AU89" s="216" t="s">
        <v>79</v>
      </c>
      <c r="AY89" s="215" t="s">
        <v>126</v>
      </c>
      <c r="BK89" s="217">
        <f>SUM(BK90:BK97)</f>
        <v>0</v>
      </c>
    </row>
    <row r="90" s="1" customFormat="1" ht="38.25" customHeight="1">
      <c r="B90" s="45"/>
      <c r="C90" s="238" t="s">
        <v>81</v>
      </c>
      <c r="D90" s="238" t="s">
        <v>246</v>
      </c>
      <c r="E90" s="239" t="s">
        <v>853</v>
      </c>
      <c r="F90" s="240" t="s">
        <v>854</v>
      </c>
      <c r="G90" s="241" t="s">
        <v>223</v>
      </c>
      <c r="H90" s="242">
        <v>96</v>
      </c>
      <c r="I90" s="243"/>
      <c r="J90" s="244">
        <f>ROUND(I90*H90,2)</f>
        <v>0</v>
      </c>
      <c r="K90" s="240" t="s">
        <v>250</v>
      </c>
      <c r="L90" s="71"/>
      <c r="M90" s="245" t="s">
        <v>21</v>
      </c>
      <c r="N90" s="246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183</v>
      </c>
      <c r="AT90" s="23" t="s">
        <v>246</v>
      </c>
      <c r="AU90" s="23" t="s">
        <v>81</v>
      </c>
      <c r="AY90" s="23" t="s">
        <v>126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183</v>
      </c>
      <c r="BM90" s="23" t="s">
        <v>855</v>
      </c>
    </row>
    <row r="91" s="12" customFormat="1">
      <c r="B91" s="258"/>
      <c r="C91" s="259"/>
      <c r="D91" s="249" t="s">
        <v>252</v>
      </c>
      <c r="E91" s="260" t="s">
        <v>21</v>
      </c>
      <c r="F91" s="261" t="s">
        <v>856</v>
      </c>
      <c r="G91" s="259"/>
      <c r="H91" s="262">
        <v>96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252</v>
      </c>
      <c r="AU91" s="268" t="s">
        <v>81</v>
      </c>
      <c r="AV91" s="12" t="s">
        <v>81</v>
      </c>
      <c r="AW91" s="12" t="s">
        <v>35</v>
      </c>
      <c r="AX91" s="12" t="s">
        <v>79</v>
      </c>
      <c r="AY91" s="268" t="s">
        <v>126</v>
      </c>
    </row>
    <row r="92" s="1" customFormat="1" ht="25.5" customHeight="1">
      <c r="B92" s="45"/>
      <c r="C92" s="238" t="s">
        <v>136</v>
      </c>
      <c r="D92" s="238" t="s">
        <v>246</v>
      </c>
      <c r="E92" s="239" t="s">
        <v>857</v>
      </c>
      <c r="F92" s="240" t="s">
        <v>858</v>
      </c>
      <c r="G92" s="241" t="s">
        <v>162</v>
      </c>
      <c r="H92" s="242">
        <v>4</v>
      </c>
      <c r="I92" s="243"/>
      <c r="J92" s="244">
        <f>ROUND(I92*H92,2)</f>
        <v>0</v>
      </c>
      <c r="K92" s="240" t="s">
        <v>257</v>
      </c>
      <c r="L92" s="71"/>
      <c r="M92" s="245" t="s">
        <v>21</v>
      </c>
      <c r="N92" s="246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183</v>
      </c>
      <c r="AT92" s="23" t="s">
        <v>246</v>
      </c>
      <c r="AU92" s="23" t="s">
        <v>81</v>
      </c>
      <c r="AY92" s="23" t="s">
        <v>126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183</v>
      </c>
      <c r="BM92" s="23" t="s">
        <v>859</v>
      </c>
    </row>
    <row r="93" s="1" customFormat="1" ht="16.5" customHeight="1">
      <c r="B93" s="45"/>
      <c r="C93" s="238" t="s">
        <v>132</v>
      </c>
      <c r="D93" s="238" t="s">
        <v>246</v>
      </c>
      <c r="E93" s="239" t="s">
        <v>860</v>
      </c>
      <c r="F93" s="240" t="s">
        <v>861</v>
      </c>
      <c r="G93" s="241" t="s">
        <v>162</v>
      </c>
      <c r="H93" s="242">
        <v>4</v>
      </c>
      <c r="I93" s="243"/>
      <c r="J93" s="244">
        <f>ROUND(I93*H93,2)</f>
        <v>0</v>
      </c>
      <c r="K93" s="240" t="s">
        <v>250</v>
      </c>
      <c r="L93" s="71"/>
      <c r="M93" s="245" t="s">
        <v>21</v>
      </c>
      <c r="N93" s="246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183</v>
      </c>
      <c r="AT93" s="23" t="s">
        <v>246</v>
      </c>
      <c r="AU93" s="23" t="s">
        <v>81</v>
      </c>
      <c r="AY93" s="23" t="s">
        <v>126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183</v>
      </c>
      <c r="BM93" s="23" t="s">
        <v>862</v>
      </c>
    </row>
    <row r="94" s="1" customFormat="1" ht="16.5" customHeight="1">
      <c r="B94" s="45"/>
      <c r="C94" s="220" t="s">
        <v>125</v>
      </c>
      <c r="D94" s="220" t="s">
        <v>128</v>
      </c>
      <c r="E94" s="221" t="s">
        <v>863</v>
      </c>
      <c r="F94" s="222" t="s">
        <v>864</v>
      </c>
      <c r="G94" s="223" t="s">
        <v>162</v>
      </c>
      <c r="H94" s="224">
        <v>2</v>
      </c>
      <c r="I94" s="225"/>
      <c r="J94" s="226">
        <f>ROUND(I94*H94,2)</f>
        <v>0</v>
      </c>
      <c r="K94" s="222" t="s">
        <v>250</v>
      </c>
      <c r="L94" s="227"/>
      <c r="M94" s="228" t="s">
        <v>21</v>
      </c>
      <c r="N94" s="229" t="s">
        <v>42</v>
      </c>
      <c r="O94" s="46"/>
      <c r="P94" s="230">
        <f>O94*H94</f>
        <v>0</v>
      </c>
      <c r="Q94" s="230">
        <v>0.00012</v>
      </c>
      <c r="R94" s="230">
        <f>Q94*H94</f>
        <v>0.00024000000000000001</v>
      </c>
      <c r="S94" s="230">
        <v>0</v>
      </c>
      <c r="T94" s="231">
        <f>S94*H94</f>
        <v>0</v>
      </c>
      <c r="AR94" s="23" t="s">
        <v>390</v>
      </c>
      <c r="AT94" s="23" t="s">
        <v>128</v>
      </c>
      <c r="AU94" s="23" t="s">
        <v>81</v>
      </c>
      <c r="AY94" s="23" t="s">
        <v>126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183</v>
      </c>
      <c r="BM94" s="23" t="s">
        <v>865</v>
      </c>
    </row>
    <row r="95" s="1" customFormat="1" ht="16.5" customHeight="1">
      <c r="B95" s="45"/>
      <c r="C95" s="220" t="s">
        <v>144</v>
      </c>
      <c r="D95" s="220" t="s">
        <v>128</v>
      </c>
      <c r="E95" s="221" t="s">
        <v>866</v>
      </c>
      <c r="F95" s="222" t="s">
        <v>867</v>
      </c>
      <c r="G95" s="223" t="s">
        <v>162</v>
      </c>
      <c r="H95" s="224">
        <v>2</v>
      </c>
      <c r="I95" s="225"/>
      <c r="J95" s="226">
        <f>ROUND(I95*H95,2)</f>
        <v>0</v>
      </c>
      <c r="K95" s="222" t="s">
        <v>250</v>
      </c>
      <c r="L95" s="227"/>
      <c r="M95" s="228" t="s">
        <v>21</v>
      </c>
      <c r="N95" s="229" t="s">
        <v>42</v>
      </c>
      <c r="O95" s="46"/>
      <c r="P95" s="230">
        <f>O95*H95</f>
        <v>0</v>
      </c>
      <c r="Q95" s="230">
        <v>0.00014999999999999999</v>
      </c>
      <c r="R95" s="230">
        <f>Q95*H95</f>
        <v>0.00029999999999999997</v>
      </c>
      <c r="S95" s="230">
        <v>0</v>
      </c>
      <c r="T95" s="231">
        <f>S95*H95</f>
        <v>0</v>
      </c>
      <c r="AR95" s="23" t="s">
        <v>390</v>
      </c>
      <c r="AT95" s="23" t="s">
        <v>128</v>
      </c>
      <c r="AU95" s="23" t="s">
        <v>81</v>
      </c>
      <c r="AY95" s="23" t="s">
        <v>126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183</v>
      </c>
      <c r="BM95" s="23" t="s">
        <v>868</v>
      </c>
    </row>
    <row r="96" s="1" customFormat="1" ht="38.25" customHeight="1">
      <c r="B96" s="45"/>
      <c r="C96" s="238" t="s">
        <v>148</v>
      </c>
      <c r="D96" s="238" t="s">
        <v>246</v>
      </c>
      <c r="E96" s="239" t="s">
        <v>869</v>
      </c>
      <c r="F96" s="240" t="s">
        <v>870</v>
      </c>
      <c r="G96" s="241" t="s">
        <v>162</v>
      </c>
      <c r="H96" s="242">
        <v>1</v>
      </c>
      <c r="I96" s="243"/>
      <c r="J96" s="244">
        <f>ROUND(I96*H96,2)</f>
        <v>0</v>
      </c>
      <c r="K96" s="240" t="s">
        <v>250</v>
      </c>
      <c r="L96" s="71"/>
      <c r="M96" s="245" t="s">
        <v>21</v>
      </c>
      <c r="N96" s="246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183</v>
      </c>
      <c r="AT96" s="23" t="s">
        <v>246</v>
      </c>
      <c r="AU96" s="23" t="s">
        <v>81</v>
      </c>
      <c r="AY96" s="23" t="s">
        <v>126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183</v>
      </c>
      <c r="BM96" s="23" t="s">
        <v>871</v>
      </c>
    </row>
    <row r="97" s="1" customFormat="1" ht="16.5" customHeight="1">
      <c r="B97" s="45"/>
      <c r="C97" s="238" t="s">
        <v>131</v>
      </c>
      <c r="D97" s="238" t="s">
        <v>246</v>
      </c>
      <c r="E97" s="239" t="s">
        <v>872</v>
      </c>
      <c r="F97" s="240" t="s">
        <v>873</v>
      </c>
      <c r="G97" s="241" t="s">
        <v>874</v>
      </c>
      <c r="H97" s="242">
        <v>1</v>
      </c>
      <c r="I97" s="243"/>
      <c r="J97" s="244">
        <f>ROUND(I97*H97,2)</f>
        <v>0</v>
      </c>
      <c r="K97" s="240" t="s">
        <v>250</v>
      </c>
      <c r="L97" s="71"/>
      <c r="M97" s="245" t="s">
        <v>21</v>
      </c>
      <c r="N97" s="246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183</v>
      </c>
      <c r="AT97" s="23" t="s">
        <v>246</v>
      </c>
      <c r="AU97" s="23" t="s">
        <v>81</v>
      </c>
      <c r="AY97" s="23" t="s">
        <v>126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183</v>
      </c>
      <c r="BM97" s="23" t="s">
        <v>875</v>
      </c>
    </row>
    <row r="98" s="10" customFormat="1" ht="37.44" customHeight="1">
      <c r="B98" s="204"/>
      <c r="C98" s="205"/>
      <c r="D98" s="206" t="s">
        <v>70</v>
      </c>
      <c r="E98" s="207" t="s">
        <v>128</v>
      </c>
      <c r="F98" s="207" t="s">
        <v>599</v>
      </c>
      <c r="G98" s="205"/>
      <c r="H98" s="205"/>
      <c r="I98" s="208"/>
      <c r="J98" s="209">
        <f>BK98</f>
        <v>0</v>
      </c>
      <c r="K98" s="205"/>
      <c r="L98" s="210"/>
      <c r="M98" s="211"/>
      <c r="N98" s="212"/>
      <c r="O98" s="212"/>
      <c r="P98" s="213">
        <f>P99+P145</f>
        <v>0</v>
      </c>
      <c r="Q98" s="212"/>
      <c r="R98" s="213">
        <f>R99+R145</f>
        <v>5.2819433</v>
      </c>
      <c r="S98" s="212"/>
      <c r="T98" s="214">
        <f>T99+T145</f>
        <v>0</v>
      </c>
      <c r="AR98" s="215" t="s">
        <v>136</v>
      </c>
      <c r="AT98" s="216" t="s">
        <v>70</v>
      </c>
      <c r="AU98" s="216" t="s">
        <v>71</v>
      </c>
      <c r="AY98" s="215" t="s">
        <v>126</v>
      </c>
      <c r="BK98" s="217">
        <f>BK99+BK145</f>
        <v>0</v>
      </c>
    </row>
    <row r="99" s="10" customFormat="1" ht="19.92" customHeight="1">
      <c r="B99" s="204"/>
      <c r="C99" s="205"/>
      <c r="D99" s="206" t="s">
        <v>70</v>
      </c>
      <c r="E99" s="218" t="s">
        <v>876</v>
      </c>
      <c r="F99" s="218" t="s">
        <v>877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SUM(P100:P144)</f>
        <v>0</v>
      </c>
      <c r="Q99" s="212"/>
      <c r="R99" s="213">
        <f>SUM(R100:R144)</f>
        <v>0.15059</v>
      </c>
      <c r="S99" s="212"/>
      <c r="T99" s="214">
        <f>SUM(T100:T144)</f>
        <v>0</v>
      </c>
      <c r="AR99" s="215" t="s">
        <v>136</v>
      </c>
      <c r="AT99" s="216" t="s">
        <v>70</v>
      </c>
      <c r="AU99" s="216" t="s">
        <v>79</v>
      </c>
      <c r="AY99" s="215" t="s">
        <v>126</v>
      </c>
      <c r="BK99" s="217">
        <f>SUM(BK100:BK144)</f>
        <v>0</v>
      </c>
    </row>
    <row r="100" s="1" customFormat="1" ht="16.5" customHeight="1">
      <c r="B100" s="45"/>
      <c r="C100" s="238" t="s">
        <v>155</v>
      </c>
      <c r="D100" s="238" t="s">
        <v>246</v>
      </c>
      <c r="E100" s="239" t="s">
        <v>878</v>
      </c>
      <c r="F100" s="240" t="s">
        <v>879</v>
      </c>
      <c r="G100" s="241" t="s">
        <v>223</v>
      </c>
      <c r="H100" s="242">
        <v>71</v>
      </c>
      <c r="I100" s="243"/>
      <c r="J100" s="244">
        <f>ROUND(I100*H100,2)</f>
        <v>0</v>
      </c>
      <c r="K100" s="240" t="s">
        <v>250</v>
      </c>
      <c r="L100" s="71"/>
      <c r="M100" s="245" t="s">
        <v>21</v>
      </c>
      <c r="N100" s="246" t="s">
        <v>42</v>
      </c>
      <c r="O100" s="46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3" t="s">
        <v>545</v>
      </c>
      <c r="AT100" s="23" t="s">
        <v>246</v>
      </c>
      <c r="AU100" s="23" t="s">
        <v>81</v>
      </c>
      <c r="AY100" s="23" t="s">
        <v>126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545</v>
      </c>
      <c r="BM100" s="23" t="s">
        <v>880</v>
      </c>
    </row>
    <row r="101" s="12" customFormat="1">
      <c r="B101" s="258"/>
      <c r="C101" s="259"/>
      <c r="D101" s="249" t="s">
        <v>252</v>
      </c>
      <c r="E101" s="260" t="s">
        <v>21</v>
      </c>
      <c r="F101" s="261" t="s">
        <v>881</v>
      </c>
      <c r="G101" s="259"/>
      <c r="H101" s="262">
        <v>71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252</v>
      </c>
      <c r="AU101" s="268" t="s">
        <v>81</v>
      </c>
      <c r="AV101" s="12" t="s">
        <v>81</v>
      </c>
      <c r="AW101" s="12" t="s">
        <v>35</v>
      </c>
      <c r="AX101" s="12" t="s">
        <v>79</v>
      </c>
      <c r="AY101" s="268" t="s">
        <v>126</v>
      </c>
    </row>
    <row r="102" s="1" customFormat="1" ht="16.5" customHeight="1">
      <c r="B102" s="45"/>
      <c r="C102" s="220" t="s">
        <v>159</v>
      </c>
      <c r="D102" s="220" t="s">
        <v>128</v>
      </c>
      <c r="E102" s="221" t="s">
        <v>882</v>
      </c>
      <c r="F102" s="222" t="s">
        <v>883</v>
      </c>
      <c r="G102" s="223" t="s">
        <v>223</v>
      </c>
      <c r="H102" s="224">
        <v>71</v>
      </c>
      <c r="I102" s="225"/>
      <c r="J102" s="226">
        <f>ROUND(I102*H102,2)</f>
        <v>0</v>
      </c>
      <c r="K102" s="222" t="s">
        <v>21</v>
      </c>
      <c r="L102" s="227"/>
      <c r="M102" s="228" t="s">
        <v>21</v>
      </c>
      <c r="N102" s="229" t="s">
        <v>42</v>
      </c>
      <c r="O102" s="46"/>
      <c r="P102" s="230">
        <f>O102*H102</f>
        <v>0</v>
      </c>
      <c r="Q102" s="230">
        <v>2.0000000000000002E-05</v>
      </c>
      <c r="R102" s="230">
        <f>Q102*H102</f>
        <v>0.00142</v>
      </c>
      <c r="S102" s="230">
        <v>0</v>
      </c>
      <c r="T102" s="231">
        <f>S102*H102</f>
        <v>0</v>
      </c>
      <c r="AR102" s="23" t="s">
        <v>884</v>
      </c>
      <c r="AT102" s="23" t="s">
        <v>128</v>
      </c>
      <c r="AU102" s="23" t="s">
        <v>81</v>
      </c>
      <c r="AY102" s="23" t="s">
        <v>126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884</v>
      </c>
      <c r="BM102" s="23" t="s">
        <v>885</v>
      </c>
    </row>
    <row r="103" s="12" customFormat="1">
      <c r="B103" s="258"/>
      <c r="C103" s="259"/>
      <c r="D103" s="249" t="s">
        <v>252</v>
      </c>
      <c r="E103" s="260" t="s">
        <v>21</v>
      </c>
      <c r="F103" s="261" t="s">
        <v>881</v>
      </c>
      <c r="G103" s="259"/>
      <c r="H103" s="262">
        <v>71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252</v>
      </c>
      <c r="AU103" s="268" t="s">
        <v>81</v>
      </c>
      <c r="AV103" s="12" t="s">
        <v>81</v>
      </c>
      <c r="AW103" s="12" t="s">
        <v>35</v>
      </c>
      <c r="AX103" s="12" t="s">
        <v>79</v>
      </c>
      <c r="AY103" s="268" t="s">
        <v>126</v>
      </c>
    </row>
    <row r="104" s="1" customFormat="1" ht="16.5" customHeight="1">
      <c r="B104" s="45"/>
      <c r="C104" s="238" t="s">
        <v>164</v>
      </c>
      <c r="D104" s="238" t="s">
        <v>246</v>
      </c>
      <c r="E104" s="239" t="s">
        <v>886</v>
      </c>
      <c r="F104" s="240" t="s">
        <v>887</v>
      </c>
      <c r="G104" s="241" t="s">
        <v>162</v>
      </c>
      <c r="H104" s="242">
        <v>4</v>
      </c>
      <c r="I104" s="243"/>
      <c r="J104" s="244">
        <f>ROUND(I104*H104,2)</f>
        <v>0</v>
      </c>
      <c r="K104" s="240" t="s">
        <v>21</v>
      </c>
      <c r="L104" s="71"/>
      <c r="M104" s="245" t="s">
        <v>21</v>
      </c>
      <c r="N104" s="246" t="s">
        <v>42</v>
      </c>
      <c r="O104" s="46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3" t="s">
        <v>545</v>
      </c>
      <c r="AT104" s="23" t="s">
        <v>246</v>
      </c>
      <c r="AU104" s="23" t="s">
        <v>81</v>
      </c>
      <c r="AY104" s="23" t="s">
        <v>126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3" t="s">
        <v>79</v>
      </c>
      <c r="BK104" s="232">
        <f>ROUND(I104*H104,2)</f>
        <v>0</v>
      </c>
      <c r="BL104" s="23" t="s">
        <v>545</v>
      </c>
      <c r="BM104" s="23" t="s">
        <v>888</v>
      </c>
    </row>
    <row r="105" s="1" customFormat="1" ht="16.5" customHeight="1">
      <c r="B105" s="45"/>
      <c r="C105" s="220" t="s">
        <v>168</v>
      </c>
      <c r="D105" s="220" t="s">
        <v>128</v>
      </c>
      <c r="E105" s="221" t="s">
        <v>889</v>
      </c>
      <c r="F105" s="222" t="s">
        <v>890</v>
      </c>
      <c r="G105" s="223" t="s">
        <v>162</v>
      </c>
      <c r="H105" s="224">
        <v>2</v>
      </c>
      <c r="I105" s="225"/>
      <c r="J105" s="226">
        <f>ROUND(I105*H105,2)</f>
        <v>0</v>
      </c>
      <c r="K105" s="222" t="s">
        <v>21</v>
      </c>
      <c r="L105" s="227"/>
      <c r="M105" s="228" t="s">
        <v>21</v>
      </c>
      <c r="N105" s="229" t="s">
        <v>42</v>
      </c>
      <c r="O105" s="4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3" t="s">
        <v>891</v>
      </c>
      <c r="AT105" s="23" t="s">
        <v>128</v>
      </c>
      <c r="AU105" s="23" t="s">
        <v>81</v>
      </c>
      <c r="AY105" s="23" t="s">
        <v>126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545</v>
      </c>
      <c r="BM105" s="23" t="s">
        <v>892</v>
      </c>
    </row>
    <row r="106" s="1" customFormat="1" ht="16.5" customHeight="1">
      <c r="B106" s="45"/>
      <c r="C106" s="220" t="s">
        <v>172</v>
      </c>
      <c r="D106" s="220" t="s">
        <v>128</v>
      </c>
      <c r="E106" s="221" t="s">
        <v>893</v>
      </c>
      <c r="F106" s="222" t="s">
        <v>894</v>
      </c>
      <c r="G106" s="223" t="s">
        <v>223</v>
      </c>
      <c r="H106" s="224">
        <v>90</v>
      </c>
      <c r="I106" s="225"/>
      <c r="J106" s="226">
        <f>ROUND(I106*H106,2)</f>
        <v>0</v>
      </c>
      <c r="K106" s="222" t="s">
        <v>21</v>
      </c>
      <c r="L106" s="227"/>
      <c r="M106" s="228" t="s">
        <v>21</v>
      </c>
      <c r="N106" s="229" t="s">
        <v>42</v>
      </c>
      <c r="O106" s="46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3" t="s">
        <v>891</v>
      </c>
      <c r="AT106" s="23" t="s">
        <v>128</v>
      </c>
      <c r="AU106" s="23" t="s">
        <v>81</v>
      </c>
      <c r="AY106" s="23" t="s">
        <v>126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3" t="s">
        <v>79</v>
      </c>
      <c r="BK106" s="232">
        <f>ROUND(I106*H106,2)</f>
        <v>0</v>
      </c>
      <c r="BL106" s="23" t="s">
        <v>545</v>
      </c>
      <c r="BM106" s="23" t="s">
        <v>895</v>
      </c>
    </row>
    <row r="107" s="11" customFormat="1">
      <c r="B107" s="247"/>
      <c r="C107" s="248"/>
      <c r="D107" s="249" t="s">
        <v>252</v>
      </c>
      <c r="E107" s="250" t="s">
        <v>21</v>
      </c>
      <c r="F107" s="251" t="s">
        <v>896</v>
      </c>
      <c r="G107" s="248"/>
      <c r="H107" s="250" t="s">
        <v>21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252</v>
      </c>
      <c r="AU107" s="257" t="s">
        <v>81</v>
      </c>
      <c r="AV107" s="11" t="s">
        <v>79</v>
      </c>
      <c r="AW107" s="11" t="s">
        <v>35</v>
      </c>
      <c r="AX107" s="11" t="s">
        <v>71</v>
      </c>
      <c r="AY107" s="257" t="s">
        <v>126</v>
      </c>
    </row>
    <row r="108" s="12" customFormat="1">
      <c r="B108" s="258"/>
      <c r="C108" s="259"/>
      <c r="D108" s="249" t="s">
        <v>252</v>
      </c>
      <c r="E108" s="260" t="s">
        <v>21</v>
      </c>
      <c r="F108" s="261" t="s">
        <v>897</v>
      </c>
      <c r="G108" s="259"/>
      <c r="H108" s="262">
        <v>90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252</v>
      </c>
      <c r="AU108" s="268" t="s">
        <v>81</v>
      </c>
      <c r="AV108" s="12" t="s">
        <v>81</v>
      </c>
      <c r="AW108" s="12" t="s">
        <v>35</v>
      </c>
      <c r="AX108" s="12" t="s">
        <v>79</v>
      </c>
      <c r="AY108" s="268" t="s">
        <v>126</v>
      </c>
    </row>
    <row r="109" s="1" customFormat="1" ht="25.5" customHeight="1">
      <c r="B109" s="45"/>
      <c r="C109" s="220" t="s">
        <v>176</v>
      </c>
      <c r="D109" s="220" t="s">
        <v>128</v>
      </c>
      <c r="E109" s="221" t="s">
        <v>898</v>
      </c>
      <c r="F109" s="222" t="s">
        <v>899</v>
      </c>
      <c r="G109" s="223" t="s">
        <v>162</v>
      </c>
      <c r="H109" s="224">
        <v>4</v>
      </c>
      <c r="I109" s="225"/>
      <c r="J109" s="226">
        <f>ROUND(I109*H109,2)</f>
        <v>0</v>
      </c>
      <c r="K109" s="222" t="s">
        <v>21</v>
      </c>
      <c r="L109" s="227"/>
      <c r="M109" s="228" t="s">
        <v>21</v>
      </c>
      <c r="N109" s="229" t="s">
        <v>42</v>
      </c>
      <c r="O109" s="46"/>
      <c r="P109" s="230">
        <f>O109*H109</f>
        <v>0</v>
      </c>
      <c r="Q109" s="230">
        <v>0.0080999999999999996</v>
      </c>
      <c r="R109" s="230">
        <f>Q109*H109</f>
        <v>0.032399999999999998</v>
      </c>
      <c r="S109" s="230">
        <v>0</v>
      </c>
      <c r="T109" s="231">
        <f>S109*H109</f>
        <v>0</v>
      </c>
      <c r="AR109" s="23" t="s">
        <v>891</v>
      </c>
      <c r="AT109" s="23" t="s">
        <v>128</v>
      </c>
      <c r="AU109" s="23" t="s">
        <v>81</v>
      </c>
      <c r="AY109" s="23" t="s">
        <v>126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3" t="s">
        <v>79</v>
      </c>
      <c r="BK109" s="232">
        <f>ROUND(I109*H109,2)</f>
        <v>0</v>
      </c>
      <c r="BL109" s="23" t="s">
        <v>545</v>
      </c>
      <c r="BM109" s="23" t="s">
        <v>900</v>
      </c>
    </row>
    <row r="110" s="1" customFormat="1" ht="16.5" customHeight="1">
      <c r="B110" s="45"/>
      <c r="C110" s="238" t="s">
        <v>10</v>
      </c>
      <c r="D110" s="238" t="s">
        <v>246</v>
      </c>
      <c r="E110" s="239" t="s">
        <v>901</v>
      </c>
      <c r="F110" s="240" t="s">
        <v>902</v>
      </c>
      <c r="G110" s="241" t="s">
        <v>162</v>
      </c>
      <c r="H110" s="242">
        <v>2</v>
      </c>
      <c r="I110" s="243"/>
      <c r="J110" s="244">
        <f>ROUND(I110*H110,2)</f>
        <v>0</v>
      </c>
      <c r="K110" s="240" t="s">
        <v>250</v>
      </c>
      <c r="L110" s="71"/>
      <c r="M110" s="245" t="s">
        <v>21</v>
      </c>
      <c r="N110" s="246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545</v>
      </c>
      <c r="AT110" s="23" t="s">
        <v>246</v>
      </c>
      <c r="AU110" s="23" t="s">
        <v>81</v>
      </c>
      <c r="AY110" s="23" t="s">
        <v>126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545</v>
      </c>
      <c r="BM110" s="23" t="s">
        <v>903</v>
      </c>
    </row>
    <row r="111" s="1" customFormat="1" ht="16.5" customHeight="1">
      <c r="B111" s="45"/>
      <c r="C111" s="238" t="s">
        <v>183</v>
      </c>
      <c r="D111" s="238" t="s">
        <v>246</v>
      </c>
      <c r="E111" s="239" t="s">
        <v>904</v>
      </c>
      <c r="F111" s="240" t="s">
        <v>905</v>
      </c>
      <c r="G111" s="241" t="s">
        <v>162</v>
      </c>
      <c r="H111" s="242">
        <v>2</v>
      </c>
      <c r="I111" s="243"/>
      <c r="J111" s="244">
        <f>ROUND(I111*H111,2)</f>
        <v>0</v>
      </c>
      <c r="K111" s="240" t="s">
        <v>250</v>
      </c>
      <c r="L111" s="71"/>
      <c r="M111" s="245" t="s">
        <v>21</v>
      </c>
      <c r="N111" s="246" t="s">
        <v>42</v>
      </c>
      <c r="O111" s="46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3" t="s">
        <v>545</v>
      </c>
      <c r="AT111" s="23" t="s">
        <v>246</v>
      </c>
      <c r="AU111" s="23" t="s">
        <v>81</v>
      </c>
      <c r="AY111" s="23" t="s">
        <v>126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3" t="s">
        <v>79</v>
      </c>
      <c r="BK111" s="232">
        <f>ROUND(I111*H111,2)</f>
        <v>0</v>
      </c>
      <c r="BL111" s="23" t="s">
        <v>545</v>
      </c>
      <c r="BM111" s="23" t="s">
        <v>906</v>
      </c>
    </row>
    <row r="112" s="1" customFormat="1" ht="16.5" customHeight="1">
      <c r="B112" s="45"/>
      <c r="C112" s="220" t="s">
        <v>187</v>
      </c>
      <c r="D112" s="220" t="s">
        <v>128</v>
      </c>
      <c r="E112" s="221" t="s">
        <v>907</v>
      </c>
      <c r="F112" s="222" t="s">
        <v>908</v>
      </c>
      <c r="G112" s="223" t="s">
        <v>909</v>
      </c>
      <c r="H112" s="224">
        <v>2</v>
      </c>
      <c r="I112" s="225"/>
      <c r="J112" s="226">
        <f>ROUND(I112*H112,2)</f>
        <v>0</v>
      </c>
      <c r="K112" s="222" t="s">
        <v>21</v>
      </c>
      <c r="L112" s="227"/>
      <c r="M112" s="228" t="s">
        <v>21</v>
      </c>
      <c r="N112" s="229" t="s">
        <v>42</v>
      </c>
      <c r="O112" s="46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3" t="s">
        <v>891</v>
      </c>
      <c r="AT112" s="23" t="s">
        <v>128</v>
      </c>
      <c r="AU112" s="23" t="s">
        <v>81</v>
      </c>
      <c r="AY112" s="23" t="s">
        <v>126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3" t="s">
        <v>79</v>
      </c>
      <c r="BK112" s="232">
        <f>ROUND(I112*H112,2)</f>
        <v>0</v>
      </c>
      <c r="BL112" s="23" t="s">
        <v>545</v>
      </c>
      <c r="BM112" s="23" t="s">
        <v>910</v>
      </c>
    </row>
    <row r="113" s="1" customFormat="1" ht="25.5" customHeight="1">
      <c r="B113" s="45"/>
      <c r="C113" s="238" t="s">
        <v>191</v>
      </c>
      <c r="D113" s="238" t="s">
        <v>246</v>
      </c>
      <c r="E113" s="239" t="s">
        <v>911</v>
      </c>
      <c r="F113" s="240" t="s">
        <v>912</v>
      </c>
      <c r="G113" s="241" t="s">
        <v>223</v>
      </c>
      <c r="H113" s="242">
        <v>41</v>
      </c>
      <c r="I113" s="243"/>
      <c r="J113" s="244">
        <f>ROUND(I113*H113,2)</f>
        <v>0</v>
      </c>
      <c r="K113" s="240" t="s">
        <v>250</v>
      </c>
      <c r="L113" s="71"/>
      <c r="M113" s="245" t="s">
        <v>21</v>
      </c>
      <c r="N113" s="246" t="s">
        <v>42</v>
      </c>
      <c r="O113" s="46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3" t="s">
        <v>545</v>
      </c>
      <c r="AT113" s="23" t="s">
        <v>246</v>
      </c>
      <c r="AU113" s="23" t="s">
        <v>81</v>
      </c>
      <c r="AY113" s="23" t="s">
        <v>126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3" t="s">
        <v>79</v>
      </c>
      <c r="BK113" s="232">
        <f>ROUND(I113*H113,2)</f>
        <v>0</v>
      </c>
      <c r="BL113" s="23" t="s">
        <v>545</v>
      </c>
      <c r="BM113" s="23" t="s">
        <v>913</v>
      </c>
    </row>
    <row r="114" s="12" customFormat="1">
      <c r="B114" s="258"/>
      <c r="C114" s="259"/>
      <c r="D114" s="249" t="s">
        <v>252</v>
      </c>
      <c r="E114" s="260" t="s">
        <v>836</v>
      </c>
      <c r="F114" s="261" t="s">
        <v>833</v>
      </c>
      <c r="G114" s="259"/>
      <c r="H114" s="262">
        <v>41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AT114" s="268" t="s">
        <v>252</v>
      </c>
      <c r="AU114" s="268" t="s">
        <v>81</v>
      </c>
      <c r="AV114" s="12" t="s">
        <v>81</v>
      </c>
      <c r="AW114" s="12" t="s">
        <v>35</v>
      </c>
      <c r="AX114" s="12" t="s">
        <v>79</v>
      </c>
      <c r="AY114" s="268" t="s">
        <v>126</v>
      </c>
    </row>
    <row r="115" s="1" customFormat="1" ht="16.5" customHeight="1">
      <c r="B115" s="45"/>
      <c r="C115" s="220" t="s">
        <v>195</v>
      </c>
      <c r="D115" s="220" t="s">
        <v>128</v>
      </c>
      <c r="E115" s="221" t="s">
        <v>914</v>
      </c>
      <c r="F115" s="222" t="s">
        <v>915</v>
      </c>
      <c r="G115" s="223" t="s">
        <v>363</v>
      </c>
      <c r="H115" s="224">
        <v>25.420000000000002</v>
      </c>
      <c r="I115" s="225"/>
      <c r="J115" s="226">
        <f>ROUND(I115*H115,2)</f>
        <v>0</v>
      </c>
      <c r="K115" s="222" t="s">
        <v>250</v>
      </c>
      <c r="L115" s="227"/>
      <c r="M115" s="228" t="s">
        <v>21</v>
      </c>
      <c r="N115" s="229" t="s">
        <v>42</v>
      </c>
      <c r="O115" s="46"/>
      <c r="P115" s="230">
        <f>O115*H115</f>
        <v>0</v>
      </c>
      <c r="Q115" s="230">
        <v>0.001</v>
      </c>
      <c r="R115" s="230">
        <f>Q115*H115</f>
        <v>0.025420000000000002</v>
      </c>
      <c r="S115" s="230">
        <v>0</v>
      </c>
      <c r="T115" s="231">
        <f>S115*H115</f>
        <v>0</v>
      </c>
      <c r="AR115" s="23" t="s">
        <v>884</v>
      </c>
      <c r="AT115" s="23" t="s">
        <v>128</v>
      </c>
      <c r="AU115" s="23" t="s">
        <v>81</v>
      </c>
      <c r="AY115" s="23" t="s">
        <v>126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3" t="s">
        <v>79</v>
      </c>
      <c r="BK115" s="232">
        <f>ROUND(I115*H115,2)</f>
        <v>0</v>
      </c>
      <c r="BL115" s="23" t="s">
        <v>884</v>
      </c>
      <c r="BM115" s="23" t="s">
        <v>916</v>
      </c>
    </row>
    <row r="116" s="12" customFormat="1">
      <c r="B116" s="258"/>
      <c r="C116" s="259"/>
      <c r="D116" s="249" t="s">
        <v>252</v>
      </c>
      <c r="E116" s="260" t="s">
        <v>21</v>
      </c>
      <c r="F116" s="261" t="s">
        <v>917</v>
      </c>
      <c r="G116" s="259"/>
      <c r="H116" s="262">
        <v>25.420000000000002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AT116" s="268" t="s">
        <v>252</v>
      </c>
      <c r="AU116" s="268" t="s">
        <v>81</v>
      </c>
      <c r="AV116" s="12" t="s">
        <v>81</v>
      </c>
      <c r="AW116" s="12" t="s">
        <v>35</v>
      </c>
      <c r="AX116" s="12" t="s">
        <v>79</v>
      </c>
      <c r="AY116" s="268" t="s">
        <v>126</v>
      </c>
    </row>
    <row r="117" s="1" customFormat="1" ht="16.5" customHeight="1">
      <c r="B117" s="45"/>
      <c r="C117" s="238" t="s">
        <v>199</v>
      </c>
      <c r="D117" s="238" t="s">
        <v>246</v>
      </c>
      <c r="E117" s="239" t="s">
        <v>918</v>
      </c>
      <c r="F117" s="240" t="s">
        <v>919</v>
      </c>
      <c r="G117" s="241" t="s">
        <v>162</v>
      </c>
      <c r="H117" s="242">
        <v>1</v>
      </c>
      <c r="I117" s="243"/>
      <c r="J117" s="244">
        <f>ROUND(I117*H117,2)</f>
        <v>0</v>
      </c>
      <c r="K117" s="240" t="s">
        <v>250</v>
      </c>
      <c r="L117" s="71"/>
      <c r="M117" s="245" t="s">
        <v>21</v>
      </c>
      <c r="N117" s="246" t="s">
        <v>42</v>
      </c>
      <c r="O117" s="46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3" t="s">
        <v>545</v>
      </c>
      <c r="AT117" s="23" t="s">
        <v>246</v>
      </c>
      <c r="AU117" s="23" t="s">
        <v>81</v>
      </c>
      <c r="AY117" s="23" t="s">
        <v>126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3" t="s">
        <v>79</v>
      </c>
      <c r="BK117" s="232">
        <f>ROUND(I117*H117,2)</f>
        <v>0</v>
      </c>
      <c r="BL117" s="23" t="s">
        <v>545</v>
      </c>
      <c r="BM117" s="23" t="s">
        <v>920</v>
      </c>
    </row>
    <row r="118" s="1" customFormat="1" ht="25.5" customHeight="1">
      <c r="B118" s="45"/>
      <c r="C118" s="238" t="s">
        <v>9</v>
      </c>
      <c r="D118" s="238" t="s">
        <v>246</v>
      </c>
      <c r="E118" s="239" t="s">
        <v>921</v>
      </c>
      <c r="F118" s="240" t="s">
        <v>922</v>
      </c>
      <c r="G118" s="241" t="s">
        <v>162</v>
      </c>
      <c r="H118" s="242">
        <v>3</v>
      </c>
      <c r="I118" s="243"/>
      <c r="J118" s="244">
        <f>ROUND(I118*H118,2)</f>
        <v>0</v>
      </c>
      <c r="K118" s="240" t="s">
        <v>250</v>
      </c>
      <c r="L118" s="71"/>
      <c r="M118" s="245" t="s">
        <v>21</v>
      </c>
      <c r="N118" s="246" t="s">
        <v>42</v>
      </c>
      <c r="O118" s="46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3" t="s">
        <v>545</v>
      </c>
      <c r="AT118" s="23" t="s">
        <v>246</v>
      </c>
      <c r="AU118" s="23" t="s">
        <v>81</v>
      </c>
      <c r="AY118" s="23" t="s">
        <v>126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545</v>
      </c>
      <c r="BM118" s="23" t="s">
        <v>923</v>
      </c>
    </row>
    <row r="119" s="1" customFormat="1" ht="25.5" customHeight="1">
      <c r="B119" s="45"/>
      <c r="C119" s="238" t="s">
        <v>347</v>
      </c>
      <c r="D119" s="238" t="s">
        <v>246</v>
      </c>
      <c r="E119" s="239" t="s">
        <v>924</v>
      </c>
      <c r="F119" s="240" t="s">
        <v>925</v>
      </c>
      <c r="G119" s="241" t="s">
        <v>162</v>
      </c>
      <c r="H119" s="242">
        <v>4</v>
      </c>
      <c r="I119" s="243"/>
      <c r="J119" s="244">
        <f>ROUND(I119*H119,2)</f>
        <v>0</v>
      </c>
      <c r="K119" s="240" t="s">
        <v>250</v>
      </c>
      <c r="L119" s="71"/>
      <c r="M119" s="245" t="s">
        <v>21</v>
      </c>
      <c r="N119" s="246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545</v>
      </c>
      <c r="AT119" s="23" t="s">
        <v>246</v>
      </c>
      <c r="AU119" s="23" t="s">
        <v>81</v>
      </c>
      <c r="AY119" s="23" t="s">
        <v>126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545</v>
      </c>
      <c r="BM119" s="23" t="s">
        <v>926</v>
      </c>
    </row>
    <row r="120" s="1" customFormat="1" ht="16.5" customHeight="1">
      <c r="B120" s="45"/>
      <c r="C120" s="238" t="s">
        <v>351</v>
      </c>
      <c r="D120" s="238" t="s">
        <v>246</v>
      </c>
      <c r="E120" s="239" t="s">
        <v>927</v>
      </c>
      <c r="F120" s="240" t="s">
        <v>928</v>
      </c>
      <c r="G120" s="241" t="s">
        <v>162</v>
      </c>
      <c r="H120" s="242">
        <v>4</v>
      </c>
      <c r="I120" s="243"/>
      <c r="J120" s="244">
        <f>ROUND(I120*H120,2)</f>
        <v>0</v>
      </c>
      <c r="K120" s="240" t="s">
        <v>250</v>
      </c>
      <c r="L120" s="71"/>
      <c r="M120" s="245" t="s">
        <v>21</v>
      </c>
      <c r="N120" s="246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545</v>
      </c>
      <c r="AT120" s="23" t="s">
        <v>246</v>
      </c>
      <c r="AU120" s="23" t="s">
        <v>81</v>
      </c>
      <c r="AY120" s="23" t="s">
        <v>126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545</v>
      </c>
      <c r="BM120" s="23" t="s">
        <v>929</v>
      </c>
    </row>
    <row r="121" s="1" customFormat="1" ht="16.5" customHeight="1">
      <c r="B121" s="45"/>
      <c r="C121" s="220" t="s">
        <v>357</v>
      </c>
      <c r="D121" s="220" t="s">
        <v>128</v>
      </c>
      <c r="E121" s="221" t="s">
        <v>930</v>
      </c>
      <c r="F121" s="222" t="s">
        <v>931</v>
      </c>
      <c r="G121" s="223" t="s">
        <v>162</v>
      </c>
      <c r="H121" s="224">
        <v>4</v>
      </c>
      <c r="I121" s="225"/>
      <c r="J121" s="226">
        <f>ROUND(I121*H121,2)</f>
        <v>0</v>
      </c>
      <c r="K121" s="222" t="s">
        <v>21</v>
      </c>
      <c r="L121" s="227"/>
      <c r="M121" s="228" t="s">
        <v>21</v>
      </c>
      <c r="N121" s="229" t="s">
        <v>42</v>
      </c>
      <c r="O121" s="4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3" t="s">
        <v>891</v>
      </c>
      <c r="AT121" s="23" t="s">
        <v>128</v>
      </c>
      <c r="AU121" s="23" t="s">
        <v>81</v>
      </c>
      <c r="AY121" s="23" t="s">
        <v>126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3" t="s">
        <v>79</v>
      </c>
      <c r="BK121" s="232">
        <f>ROUND(I121*H121,2)</f>
        <v>0</v>
      </c>
      <c r="BL121" s="23" t="s">
        <v>545</v>
      </c>
      <c r="BM121" s="23" t="s">
        <v>932</v>
      </c>
    </row>
    <row r="122" s="1" customFormat="1" ht="38.25" customHeight="1">
      <c r="B122" s="45"/>
      <c r="C122" s="238" t="s">
        <v>235</v>
      </c>
      <c r="D122" s="238" t="s">
        <v>246</v>
      </c>
      <c r="E122" s="239" t="s">
        <v>933</v>
      </c>
      <c r="F122" s="240" t="s">
        <v>934</v>
      </c>
      <c r="G122" s="241" t="s">
        <v>223</v>
      </c>
      <c r="H122" s="242">
        <v>25</v>
      </c>
      <c r="I122" s="243"/>
      <c r="J122" s="244">
        <f>ROUND(I122*H122,2)</f>
        <v>0</v>
      </c>
      <c r="K122" s="240" t="s">
        <v>250</v>
      </c>
      <c r="L122" s="71"/>
      <c r="M122" s="245" t="s">
        <v>21</v>
      </c>
      <c r="N122" s="246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545</v>
      </c>
      <c r="AT122" s="23" t="s">
        <v>246</v>
      </c>
      <c r="AU122" s="23" t="s">
        <v>81</v>
      </c>
      <c r="AY122" s="23" t="s">
        <v>126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545</v>
      </c>
      <c r="BM122" s="23" t="s">
        <v>935</v>
      </c>
    </row>
    <row r="123" s="11" customFormat="1">
      <c r="B123" s="247"/>
      <c r="C123" s="248"/>
      <c r="D123" s="249" t="s">
        <v>252</v>
      </c>
      <c r="E123" s="250" t="s">
        <v>21</v>
      </c>
      <c r="F123" s="251" t="s">
        <v>936</v>
      </c>
      <c r="G123" s="248"/>
      <c r="H123" s="250" t="s">
        <v>21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252</v>
      </c>
      <c r="AU123" s="257" t="s">
        <v>81</v>
      </c>
      <c r="AV123" s="11" t="s">
        <v>79</v>
      </c>
      <c r="AW123" s="11" t="s">
        <v>35</v>
      </c>
      <c r="AX123" s="11" t="s">
        <v>71</v>
      </c>
      <c r="AY123" s="257" t="s">
        <v>126</v>
      </c>
    </row>
    <row r="124" s="12" customFormat="1">
      <c r="B124" s="258"/>
      <c r="C124" s="259"/>
      <c r="D124" s="249" t="s">
        <v>252</v>
      </c>
      <c r="E124" s="260" t="s">
        <v>834</v>
      </c>
      <c r="F124" s="261" t="s">
        <v>937</v>
      </c>
      <c r="G124" s="259"/>
      <c r="H124" s="262">
        <v>25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252</v>
      </c>
      <c r="AU124" s="268" t="s">
        <v>81</v>
      </c>
      <c r="AV124" s="12" t="s">
        <v>81</v>
      </c>
      <c r="AW124" s="12" t="s">
        <v>35</v>
      </c>
      <c r="AX124" s="12" t="s">
        <v>79</v>
      </c>
      <c r="AY124" s="268" t="s">
        <v>126</v>
      </c>
    </row>
    <row r="125" s="1" customFormat="1" ht="16.5" customHeight="1">
      <c r="B125" s="45"/>
      <c r="C125" s="220" t="s">
        <v>366</v>
      </c>
      <c r="D125" s="220" t="s">
        <v>128</v>
      </c>
      <c r="E125" s="221" t="s">
        <v>938</v>
      </c>
      <c r="F125" s="222" t="s">
        <v>939</v>
      </c>
      <c r="G125" s="223" t="s">
        <v>223</v>
      </c>
      <c r="H125" s="224">
        <v>26.25</v>
      </c>
      <c r="I125" s="225"/>
      <c r="J125" s="226">
        <f>ROUND(I125*H125,2)</f>
        <v>0</v>
      </c>
      <c r="K125" s="222" t="s">
        <v>250</v>
      </c>
      <c r="L125" s="227"/>
      <c r="M125" s="228" t="s">
        <v>21</v>
      </c>
      <c r="N125" s="229" t="s">
        <v>42</v>
      </c>
      <c r="O125" s="46"/>
      <c r="P125" s="230">
        <f>O125*H125</f>
        <v>0</v>
      </c>
      <c r="Q125" s="230">
        <v>0.00012</v>
      </c>
      <c r="R125" s="230">
        <f>Q125*H125</f>
        <v>0.00315</v>
      </c>
      <c r="S125" s="230">
        <v>0</v>
      </c>
      <c r="T125" s="231">
        <f>S125*H125</f>
        <v>0</v>
      </c>
      <c r="AR125" s="23" t="s">
        <v>884</v>
      </c>
      <c r="AT125" s="23" t="s">
        <v>128</v>
      </c>
      <c r="AU125" s="23" t="s">
        <v>81</v>
      </c>
      <c r="AY125" s="23" t="s">
        <v>126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884</v>
      </c>
      <c r="BM125" s="23" t="s">
        <v>940</v>
      </c>
    </row>
    <row r="126" s="11" customFormat="1">
      <c r="B126" s="247"/>
      <c r="C126" s="248"/>
      <c r="D126" s="249" t="s">
        <v>252</v>
      </c>
      <c r="E126" s="250" t="s">
        <v>21</v>
      </c>
      <c r="F126" s="251" t="s">
        <v>478</v>
      </c>
      <c r="G126" s="248"/>
      <c r="H126" s="250" t="s">
        <v>21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252</v>
      </c>
      <c r="AU126" s="257" t="s">
        <v>81</v>
      </c>
      <c r="AV126" s="11" t="s">
        <v>79</v>
      </c>
      <c r="AW126" s="11" t="s">
        <v>35</v>
      </c>
      <c r="AX126" s="11" t="s">
        <v>71</v>
      </c>
      <c r="AY126" s="257" t="s">
        <v>126</v>
      </c>
    </row>
    <row r="127" s="12" customFormat="1">
      <c r="B127" s="258"/>
      <c r="C127" s="259"/>
      <c r="D127" s="249" t="s">
        <v>252</v>
      </c>
      <c r="E127" s="260" t="s">
        <v>21</v>
      </c>
      <c r="F127" s="261" t="s">
        <v>834</v>
      </c>
      <c r="G127" s="259"/>
      <c r="H127" s="262">
        <v>25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252</v>
      </c>
      <c r="AU127" s="268" t="s">
        <v>81</v>
      </c>
      <c r="AV127" s="12" t="s">
        <v>81</v>
      </c>
      <c r="AW127" s="12" t="s">
        <v>35</v>
      </c>
      <c r="AX127" s="12" t="s">
        <v>79</v>
      </c>
      <c r="AY127" s="268" t="s">
        <v>126</v>
      </c>
    </row>
    <row r="128" s="12" customFormat="1">
      <c r="B128" s="258"/>
      <c r="C128" s="259"/>
      <c r="D128" s="249" t="s">
        <v>252</v>
      </c>
      <c r="E128" s="259"/>
      <c r="F128" s="261" t="s">
        <v>941</v>
      </c>
      <c r="G128" s="259"/>
      <c r="H128" s="262">
        <v>26.25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AT128" s="268" t="s">
        <v>252</v>
      </c>
      <c r="AU128" s="268" t="s">
        <v>81</v>
      </c>
      <c r="AV128" s="12" t="s">
        <v>81</v>
      </c>
      <c r="AW128" s="12" t="s">
        <v>6</v>
      </c>
      <c r="AX128" s="12" t="s">
        <v>79</v>
      </c>
      <c r="AY128" s="268" t="s">
        <v>126</v>
      </c>
    </row>
    <row r="129" s="1" customFormat="1" ht="16.5" customHeight="1">
      <c r="B129" s="45"/>
      <c r="C129" s="220" t="s">
        <v>269</v>
      </c>
      <c r="D129" s="220" t="s">
        <v>128</v>
      </c>
      <c r="E129" s="221" t="s">
        <v>942</v>
      </c>
      <c r="F129" s="222" t="s">
        <v>943</v>
      </c>
      <c r="G129" s="223" t="s">
        <v>130</v>
      </c>
      <c r="H129" s="224">
        <v>2</v>
      </c>
      <c r="I129" s="225"/>
      <c r="J129" s="226">
        <f>ROUND(I129*H129,2)</f>
        <v>0</v>
      </c>
      <c r="K129" s="222" t="s">
        <v>21</v>
      </c>
      <c r="L129" s="227"/>
      <c r="M129" s="228" t="s">
        <v>21</v>
      </c>
      <c r="N129" s="229" t="s">
        <v>42</v>
      </c>
      <c r="O129" s="46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" t="s">
        <v>891</v>
      </c>
      <c r="AT129" s="23" t="s">
        <v>128</v>
      </c>
      <c r="AU129" s="23" t="s">
        <v>81</v>
      </c>
      <c r="AY129" s="23" t="s">
        <v>126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3" t="s">
        <v>79</v>
      </c>
      <c r="BK129" s="232">
        <f>ROUND(I129*H129,2)</f>
        <v>0</v>
      </c>
      <c r="BL129" s="23" t="s">
        <v>545</v>
      </c>
      <c r="BM129" s="23" t="s">
        <v>944</v>
      </c>
    </row>
    <row r="130" s="1" customFormat="1" ht="38.25" customHeight="1">
      <c r="B130" s="45"/>
      <c r="C130" s="238" t="s">
        <v>374</v>
      </c>
      <c r="D130" s="238" t="s">
        <v>246</v>
      </c>
      <c r="E130" s="239" t="s">
        <v>945</v>
      </c>
      <c r="F130" s="240" t="s">
        <v>946</v>
      </c>
      <c r="G130" s="241" t="s">
        <v>223</v>
      </c>
      <c r="H130" s="242">
        <v>41</v>
      </c>
      <c r="I130" s="243"/>
      <c r="J130" s="244">
        <f>ROUND(I130*H130,2)</f>
        <v>0</v>
      </c>
      <c r="K130" s="240" t="s">
        <v>250</v>
      </c>
      <c r="L130" s="71"/>
      <c r="M130" s="245" t="s">
        <v>21</v>
      </c>
      <c r="N130" s="246" t="s">
        <v>42</v>
      </c>
      <c r="O130" s="46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" t="s">
        <v>545</v>
      </c>
      <c r="AT130" s="23" t="s">
        <v>246</v>
      </c>
      <c r="AU130" s="23" t="s">
        <v>81</v>
      </c>
      <c r="AY130" s="23" t="s">
        <v>126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3" t="s">
        <v>79</v>
      </c>
      <c r="BK130" s="232">
        <f>ROUND(I130*H130,2)</f>
        <v>0</v>
      </c>
      <c r="BL130" s="23" t="s">
        <v>545</v>
      </c>
      <c r="BM130" s="23" t="s">
        <v>947</v>
      </c>
    </row>
    <row r="131" s="11" customFormat="1">
      <c r="B131" s="247"/>
      <c r="C131" s="248"/>
      <c r="D131" s="249" t="s">
        <v>252</v>
      </c>
      <c r="E131" s="250" t="s">
        <v>21</v>
      </c>
      <c r="F131" s="251" t="s">
        <v>948</v>
      </c>
      <c r="G131" s="248"/>
      <c r="H131" s="250" t="s">
        <v>21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252</v>
      </c>
      <c r="AU131" s="257" t="s">
        <v>81</v>
      </c>
      <c r="AV131" s="11" t="s">
        <v>79</v>
      </c>
      <c r="AW131" s="11" t="s">
        <v>35</v>
      </c>
      <c r="AX131" s="11" t="s">
        <v>71</v>
      </c>
      <c r="AY131" s="257" t="s">
        <v>126</v>
      </c>
    </row>
    <row r="132" s="12" customFormat="1">
      <c r="B132" s="258"/>
      <c r="C132" s="259"/>
      <c r="D132" s="249" t="s">
        <v>252</v>
      </c>
      <c r="E132" s="260" t="s">
        <v>21</v>
      </c>
      <c r="F132" s="261" t="s">
        <v>436</v>
      </c>
      <c r="G132" s="259"/>
      <c r="H132" s="262">
        <v>41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AT132" s="268" t="s">
        <v>252</v>
      </c>
      <c r="AU132" s="268" t="s">
        <v>81</v>
      </c>
      <c r="AV132" s="12" t="s">
        <v>81</v>
      </c>
      <c r="AW132" s="12" t="s">
        <v>35</v>
      </c>
      <c r="AX132" s="12" t="s">
        <v>71</v>
      </c>
      <c r="AY132" s="268" t="s">
        <v>126</v>
      </c>
    </row>
    <row r="133" s="13" customFormat="1">
      <c r="B133" s="269"/>
      <c r="C133" s="270"/>
      <c r="D133" s="249" t="s">
        <v>252</v>
      </c>
      <c r="E133" s="271" t="s">
        <v>833</v>
      </c>
      <c r="F133" s="272" t="s">
        <v>284</v>
      </c>
      <c r="G133" s="270"/>
      <c r="H133" s="273">
        <v>41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AT133" s="279" t="s">
        <v>252</v>
      </c>
      <c r="AU133" s="279" t="s">
        <v>81</v>
      </c>
      <c r="AV133" s="13" t="s">
        <v>132</v>
      </c>
      <c r="AW133" s="13" t="s">
        <v>35</v>
      </c>
      <c r="AX133" s="13" t="s">
        <v>79</v>
      </c>
      <c r="AY133" s="279" t="s">
        <v>126</v>
      </c>
    </row>
    <row r="134" s="1" customFormat="1" ht="16.5" customHeight="1">
      <c r="B134" s="45"/>
      <c r="C134" s="220" t="s">
        <v>224</v>
      </c>
      <c r="D134" s="220" t="s">
        <v>128</v>
      </c>
      <c r="E134" s="221" t="s">
        <v>949</v>
      </c>
      <c r="F134" s="222" t="s">
        <v>950</v>
      </c>
      <c r="G134" s="223" t="s">
        <v>223</v>
      </c>
      <c r="H134" s="224">
        <v>43.049999999999997</v>
      </c>
      <c r="I134" s="225"/>
      <c r="J134" s="226">
        <f>ROUND(I134*H134,2)</f>
        <v>0</v>
      </c>
      <c r="K134" s="222" t="s">
        <v>250</v>
      </c>
      <c r="L134" s="227"/>
      <c r="M134" s="228" t="s">
        <v>21</v>
      </c>
      <c r="N134" s="229" t="s">
        <v>42</v>
      </c>
      <c r="O134" s="46"/>
      <c r="P134" s="230">
        <f>O134*H134</f>
        <v>0</v>
      </c>
      <c r="Q134" s="230">
        <v>0.00089999999999999998</v>
      </c>
      <c r="R134" s="230">
        <f>Q134*H134</f>
        <v>0.038744999999999995</v>
      </c>
      <c r="S134" s="230">
        <v>0</v>
      </c>
      <c r="T134" s="231">
        <f>S134*H134</f>
        <v>0</v>
      </c>
      <c r="AR134" s="23" t="s">
        <v>884</v>
      </c>
      <c r="AT134" s="23" t="s">
        <v>128</v>
      </c>
      <c r="AU134" s="23" t="s">
        <v>81</v>
      </c>
      <c r="AY134" s="23" t="s">
        <v>126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884</v>
      </c>
      <c r="BM134" s="23" t="s">
        <v>951</v>
      </c>
    </row>
    <row r="135" s="11" customFormat="1">
      <c r="B135" s="247"/>
      <c r="C135" s="248"/>
      <c r="D135" s="249" t="s">
        <v>252</v>
      </c>
      <c r="E135" s="250" t="s">
        <v>21</v>
      </c>
      <c r="F135" s="251" t="s">
        <v>478</v>
      </c>
      <c r="G135" s="248"/>
      <c r="H135" s="250" t="s">
        <v>21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252</v>
      </c>
      <c r="AU135" s="257" t="s">
        <v>81</v>
      </c>
      <c r="AV135" s="11" t="s">
        <v>79</v>
      </c>
      <c r="AW135" s="11" t="s">
        <v>35</v>
      </c>
      <c r="AX135" s="11" t="s">
        <v>71</v>
      </c>
      <c r="AY135" s="257" t="s">
        <v>126</v>
      </c>
    </row>
    <row r="136" s="12" customFormat="1">
      <c r="B136" s="258"/>
      <c r="C136" s="259"/>
      <c r="D136" s="249" t="s">
        <v>252</v>
      </c>
      <c r="E136" s="260" t="s">
        <v>21</v>
      </c>
      <c r="F136" s="261" t="s">
        <v>833</v>
      </c>
      <c r="G136" s="259"/>
      <c r="H136" s="262">
        <v>41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252</v>
      </c>
      <c r="AU136" s="268" t="s">
        <v>81</v>
      </c>
      <c r="AV136" s="12" t="s">
        <v>81</v>
      </c>
      <c r="AW136" s="12" t="s">
        <v>35</v>
      </c>
      <c r="AX136" s="12" t="s">
        <v>79</v>
      </c>
      <c r="AY136" s="268" t="s">
        <v>126</v>
      </c>
    </row>
    <row r="137" s="12" customFormat="1">
      <c r="B137" s="258"/>
      <c r="C137" s="259"/>
      <c r="D137" s="249" t="s">
        <v>252</v>
      </c>
      <c r="E137" s="259"/>
      <c r="F137" s="261" t="s">
        <v>952</v>
      </c>
      <c r="G137" s="259"/>
      <c r="H137" s="262">
        <v>43.049999999999997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AT137" s="268" t="s">
        <v>252</v>
      </c>
      <c r="AU137" s="268" t="s">
        <v>81</v>
      </c>
      <c r="AV137" s="12" t="s">
        <v>81</v>
      </c>
      <c r="AW137" s="12" t="s">
        <v>6</v>
      </c>
      <c r="AX137" s="12" t="s">
        <v>79</v>
      </c>
      <c r="AY137" s="268" t="s">
        <v>126</v>
      </c>
    </row>
    <row r="138" s="1" customFormat="1" ht="38.25" customHeight="1">
      <c r="B138" s="45"/>
      <c r="C138" s="238" t="s">
        <v>381</v>
      </c>
      <c r="D138" s="238" t="s">
        <v>246</v>
      </c>
      <c r="E138" s="239" t="s">
        <v>953</v>
      </c>
      <c r="F138" s="240" t="s">
        <v>954</v>
      </c>
      <c r="G138" s="241" t="s">
        <v>223</v>
      </c>
      <c r="H138" s="242">
        <v>30</v>
      </c>
      <c r="I138" s="243"/>
      <c r="J138" s="244">
        <f>ROUND(I138*H138,2)</f>
        <v>0</v>
      </c>
      <c r="K138" s="240" t="s">
        <v>257</v>
      </c>
      <c r="L138" s="71"/>
      <c r="M138" s="245" t="s">
        <v>21</v>
      </c>
      <c r="N138" s="246" t="s">
        <v>42</v>
      </c>
      <c r="O138" s="46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" t="s">
        <v>545</v>
      </c>
      <c r="AT138" s="23" t="s">
        <v>246</v>
      </c>
      <c r="AU138" s="23" t="s">
        <v>81</v>
      </c>
      <c r="AY138" s="23" t="s">
        <v>126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3" t="s">
        <v>79</v>
      </c>
      <c r="BK138" s="232">
        <f>ROUND(I138*H138,2)</f>
        <v>0</v>
      </c>
      <c r="BL138" s="23" t="s">
        <v>545</v>
      </c>
      <c r="BM138" s="23" t="s">
        <v>955</v>
      </c>
    </row>
    <row r="139" s="12" customFormat="1">
      <c r="B139" s="258"/>
      <c r="C139" s="259"/>
      <c r="D139" s="249" t="s">
        <v>252</v>
      </c>
      <c r="E139" s="260" t="s">
        <v>835</v>
      </c>
      <c r="F139" s="261" t="s">
        <v>381</v>
      </c>
      <c r="G139" s="259"/>
      <c r="H139" s="262">
        <v>30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252</v>
      </c>
      <c r="AU139" s="268" t="s">
        <v>81</v>
      </c>
      <c r="AV139" s="12" t="s">
        <v>81</v>
      </c>
      <c r="AW139" s="12" t="s">
        <v>35</v>
      </c>
      <c r="AX139" s="12" t="s">
        <v>79</v>
      </c>
      <c r="AY139" s="268" t="s">
        <v>126</v>
      </c>
    </row>
    <row r="140" s="1" customFormat="1" ht="16.5" customHeight="1">
      <c r="B140" s="45"/>
      <c r="C140" s="220" t="s">
        <v>386</v>
      </c>
      <c r="D140" s="220" t="s">
        <v>128</v>
      </c>
      <c r="E140" s="221" t="s">
        <v>956</v>
      </c>
      <c r="F140" s="222" t="s">
        <v>957</v>
      </c>
      <c r="G140" s="223" t="s">
        <v>223</v>
      </c>
      <c r="H140" s="224">
        <v>31.5</v>
      </c>
      <c r="I140" s="225"/>
      <c r="J140" s="226">
        <f>ROUND(I140*H140,2)</f>
        <v>0</v>
      </c>
      <c r="K140" s="222" t="s">
        <v>257</v>
      </c>
      <c r="L140" s="227"/>
      <c r="M140" s="228" t="s">
        <v>21</v>
      </c>
      <c r="N140" s="229" t="s">
        <v>42</v>
      </c>
      <c r="O140" s="46"/>
      <c r="P140" s="230">
        <f>O140*H140</f>
        <v>0</v>
      </c>
      <c r="Q140" s="230">
        <v>0.00157</v>
      </c>
      <c r="R140" s="230">
        <f>Q140*H140</f>
        <v>0.049454999999999999</v>
      </c>
      <c r="S140" s="230">
        <v>0</v>
      </c>
      <c r="T140" s="231">
        <f>S140*H140</f>
        <v>0</v>
      </c>
      <c r="AR140" s="23" t="s">
        <v>884</v>
      </c>
      <c r="AT140" s="23" t="s">
        <v>128</v>
      </c>
      <c r="AU140" s="23" t="s">
        <v>81</v>
      </c>
      <c r="AY140" s="23" t="s">
        <v>126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884</v>
      </c>
      <c r="BM140" s="23" t="s">
        <v>958</v>
      </c>
    </row>
    <row r="141" s="11" customFormat="1">
      <c r="B141" s="247"/>
      <c r="C141" s="248"/>
      <c r="D141" s="249" t="s">
        <v>252</v>
      </c>
      <c r="E141" s="250" t="s">
        <v>21</v>
      </c>
      <c r="F141" s="251" t="s">
        <v>478</v>
      </c>
      <c r="G141" s="248"/>
      <c r="H141" s="250" t="s">
        <v>21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252</v>
      </c>
      <c r="AU141" s="257" t="s">
        <v>81</v>
      </c>
      <c r="AV141" s="11" t="s">
        <v>79</v>
      </c>
      <c r="AW141" s="11" t="s">
        <v>35</v>
      </c>
      <c r="AX141" s="11" t="s">
        <v>71</v>
      </c>
      <c r="AY141" s="257" t="s">
        <v>126</v>
      </c>
    </row>
    <row r="142" s="12" customFormat="1">
      <c r="B142" s="258"/>
      <c r="C142" s="259"/>
      <c r="D142" s="249" t="s">
        <v>252</v>
      </c>
      <c r="E142" s="260" t="s">
        <v>21</v>
      </c>
      <c r="F142" s="261" t="s">
        <v>835</v>
      </c>
      <c r="G142" s="259"/>
      <c r="H142" s="262">
        <v>30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AT142" s="268" t="s">
        <v>252</v>
      </c>
      <c r="AU142" s="268" t="s">
        <v>81</v>
      </c>
      <c r="AV142" s="12" t="s">
        <v>81</v>
      </c>
      <c r="AW142" s="12" t="s">
        <v>35</v>
      </c>
      <c r="AX142" s="12" t="s">
        <v>79</v>
      </c>
      <c r="AY142" s="268" t="s">
        <v>126</v>
      </c>
    </row>
    <row r="143" s="12" customFormat="1">
      <c r="B143" s="258"/>
      <c r="C143" s="259"/>
      <c r="D143" s="249" t="s">
        <v>252</v>
      </c>
      <c r="E143" s="259"/>
      <c r="F143" s="261" t="s">
        <v>959</v>
      </c>
      <c r="G143" s="259"/>
      <c r="H143" s="262">
        <v>31.5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AT143" s="268" t="s">
        <v>252</v>
      </c>
      <c r="AU143" s="268" t="s">
        <v>81</v>
      </c>
      <c r="AV143" s="12" t="s">
        <v>81</v>
      </c>
      <c r="AW143" s="12" t="s">
        <v>6</v>
      </c>
      <c r="AX143" s="12" t="s">
        <v>79</v>
      </c>
      <c r="AY143" s="268" t="s">
        <v>126</v>
      </c>
    </row>
    <row r="144" s="1" customFormat="1" ht="16.5" customHeight="1">
      <c r="B144" s="45"/>
      <c r="C144" s="220" t="s">
        <v>390</v>
      </c>
      <c r="D144" s="220" t="s">
        <v>128</v>
      </c>
      <c r="E144" s="221" t="s">
        <v>960</v>
      </c>
      <c r="F144" s="222" t="s">
        <v>961</v>
      </c>
      <c r="G144" s="223" t="s">
        <v>162</v>
      </c>
      <c r="H144" s="224">
        <v>2</v>
      </c>
      <c r="I144" s="225"/>
      <c r="J144" s="226">
        <f>ROUND(I144*H144,2)</f>
        <v>0</v>
      </c>
      <c r="K144" s="222" t="s">
        <v>21</v>
      </c>
      <c r="L144" s="227"/>
      <c r="M144" s="228" t="s">
        <v>21</v>
      </c>
      <c r="N144" s="229" t="s">
        <v>42</v>
      </c>
      <c r="O144" s="46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3" t="s">
        <v>891</v>
      </c>
      <c r="AT144" s="23" t="s">
        <v>128</v>
      </c>
      <c r="AU144" s="23" t="s">
        <v>81</v>
      </c>
      <c r="AY144" s="23" t="s">
        <v>126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3" t="s">
        <v>79</v>
      </c>
      <c r="BK144" s="232">
        <f>ROUND(I144*H144,2)</f>
        <v>0</v>
      </c>
      <c r="BL144" s="23" t="s">
        <v>545</v>
      </c>
      <c r="BM144" s="23" t="s">
        <v>962</v>
      </c>
    </row>
    <row r="145" s="10" customFormat="1" ht="29.88" customHeight="1">
      <c r="B145" s="204"/>
      <c r="C145" s="205"/>
      <c r="D145" s="206" t="s">
        <v>70</v>
      </c>
      <c r="E145" s="218" t="s">
        <v>600</v>
      </c>
      <c r="F145" s="218" t="s">
        <v>601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SUM(P146:P172)</f>
        <v>0</v>
      </c>
      <c r="Q145" s="212"/>
      <c r="R145" s="213">
        <f>SUM(R146:R172)</f>
        <v>5.1313532999999998</v>
      </c>
      <c r="S145" s="212"/>
      <c r="T145" s="214">
        <f>SUM(T146:T172)</f>
        <v>0</v>
      </c>
      <c r="AR145" s="215" t="s">
        <v>136</v>
      </c>
      <c r="AT145" s="216" t="s">
        <v>70</v>
      </c>
      <c r="AU145" s="216" t="s">
        <v>79</v>
      </c>
      <c r="AY145" s="215" t="s">
        <v>126</v>
      </c>
      <c r="BK145" s="217">
        <f>SUM(BK146:BK172)</f>
        <v>0</v>
      </c>
    </row>
    <row r="146" s="1" customFormat="1" ht="16.5" customHeight="1">
      <c r="B146" s="45"/>
      <c r="C146" s="238" t="s">
        <v>396</v>
      </c>
      <c r="D146" s="238" t="s">
        <v>246</v>
      </c>
      <c r="E146" s="239" t="s">
        <v>963</v>
      </c>
      <c r="F146" s="240" t="s">
        <v>964</v>
      </c>
      <c r="G146" s="241" t="s">
        <v>965</v>
      </c>
      <c r="H146" s="242">
        <v>0.041000000000000002</v>
      </c>
      <c r="I146" s="243"/>
      <c r="J146" s="244">
        <f>ROUND(I146*H146,2)</f>
        <v>0</v>
      </c>
      <c r="K146" s="240" t="s">
        <v>250</v>
      </c>
      <c r="L146" s="71"/>
      <c r="M146" s="245" t="s">
        <v>21</v>
      </c>
      <c r="N146" s="246" t="s">
        <v>42</v>
      </c>
      <c r="O146" s="46"/>
      <c r="P146" s="230">
        <f>O146*H146</f>
        <v>0</v>
      </c>
      <c r="Q146" s="230">
        <v>0.0088000000000000005</v>
      </c>
      <c r="R146" s="230">
        <f>Q146*H146</f>
        <v>0.00036080000000000004</v>
      </c>
      <c r="S146" s="230">
        <v>0</v>
      </c>
      <c r="T146" s="231">
        <f>S146*H146</f>
        <v>0</v>
      </c>
      <c r="AR146" s="23" t="s">
        <v>545</v>
      </c>
      <c r="AT146" s="23" t="s">
        <v>246</v>
      </c>
      <c r="AU146" s="23" t="s">
        <v>81</v>
      </c>
      <c r="AY146" s="23" t="s">
        <v>126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545</v>
      </c>
      <c r="BM146" s="23" t="s">
        <v>966</v>
      </c>
    </row>
    <row r="147" s="12" customFormat="1">
      <c r="B147" s="258"/>
      <c r="C147" s="259"/>
      <c r="D147" s="249" t="s">
        <v>252</v>
      </c>
      <c r="E147" s="260" t="s">
        <v>21</v>
      </c>
      <c r="F147" s="261" t="s">
        <v>967</v>
      </c>
      <c r="G147" s="259"/>
      <c r="H147" s="262">
        <v>0.041000000000000002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252</v>
      </c>
      <c r="AU147" s="268" t="s">
        <v>81</v>
      </c>
      <c r="AV147" s="12" t="s">
        <v>81</v>
      </c>
      <c r="AW147" s="12" t="s">
        <v>35</v>
      </c>
      <c r="AX147" s="12" t="s">
        <v>79</v>
      </c>
      <c r="AY147" s="268" t="s">
        <v>126</v>
      </c>
    </row>
    <row r="148" s="1" customFormat="1" ht="51" customHeight="1">
      <c r="B148" s="45"/>
      <c r="C148" s="238" t="s">
        <v>400</v>
      </c>
      <c r="D148" s="238" t="s">
        <v>246</v>
      </c>
      <c r="E148" s="239" t="s">
        <v>968</v>
      </c>
      <c r="F148" s="240" t="s">
        <v>969</v>
      </c>
      <c r="G148" s="241" t="s">
        <v>223</v>
      </c>
      <c r="H148" s="242">
        <v>25</v>
      </c>
      <c r="I148" s="243"/>
      <c r="J148" s="244">
        <f>ROUND(I148*H148,2)</f>
        <v>0</v>
      </c>
      <c r="K148" s="240" t="s">
        <v>250</v>
      </c>
      <c r="L148" s="71"/>
      <c r="M148" s="245" t="s">
        <v>21</v>
      </c>
      <c r="N148" s="246" t="s">
        <v>42</v>
      </c>
      <c r="O148" s="46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3" t="s">
        <v>545</v>
      </c>
      <c r="AT148" s="23" t="s">
        <v>246</v>
      </c>
      <c r="AU148" s="23" t="s">
        <v>81</v>
      </c>
      <c r="AY148" s="23" t="s">
        <v>126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545</v>
      </c>
      <c r="BM148" s="23" t="s">
        <v>970</v>
      </c>
    </row>
    <row r="149" s="12" customFormat="1">
      <c r="B149" s="258"/>
      <c r="C149" s="259"/>
      <c r="D149" s="249" t="s">
        <v>252</v>
      </c>
      <c r="E149" s="260" t="s">
        <v>838</v>
      </c>
      <c r="F149" s="261" t="s">
        <v>971</v>
      </c>
      <c r="G149" s="259"/>
      <c r="H149" s="262">
        <v>25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252</v>
      </c>
      <c r="AU149" s="268" t="s">
        <v>81</v>
      </c>
      <c r="AV149" s="12" t="s">
        <v>81</v>
      </c>
      <c r="AW149" s="12" t="s">
        <v>35</v>
      </c>
      <c r="AX149" s="12" t="s">
        <v>79</v>
      </c>
      <c r="AY149" s="268" t="s">
        <v>126</v>
      </c>
    </row>
    <row r="150" s="1" customFormat="1" ht="51" customHeight="1">
      <c r="B150" s="45"/>
      <c r="C150" s="238" t="s">
        <v>406</v>
      </c>
      <c r="D150" s="238" t="s">
        <v>246</v>
      </c>
      <c r="E150" s="239" t="s">
        <v>972</v>
      </c>
      <c r="F150" s="240" t="s">
        <v>973</v>
      </c>
      <c r="G150" s="241" t="s">
        <v>223</v>
      </c>
      <c r="H150" s="242">
        <v>16</v>
      </c>
      <c r="I150" s="243"/>
      <c r="J150" s="244">
        <f>ROUND(I150*H150,2)</f>
        <v>0</v>
      </c>
      <c r="K150" s="240" t="s">
        <v>250</v>
      </c>
      <c r="L150" s="71"/>
      <c r="M150" s="245" t="s">
        <v>21</v>
      </c>
      <c r="N150" s="246" t="s">
        <v>42</v>
      </c>
      <c r="O150" s="46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3" t="s">
        <v>545</v>
      </c>
      <c r="AT150" s="23" t="s">
        <v>246</v>
      </c>
      <c r="AU150" s="23" t="s">
        <v>81</v>
      </c>
      <c r="AY150" s="23" t="s">
        <v>126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3" t="s">
        <v>79</v>
      </c>
      <c r="BK150" s="232">
        <f>ROUND(I150*H150,2)</f>
        <v>0</v>
      </c>
      <c r="BL150" s="23" t="s">
        <v>545</v>
      </c>
      <c r="BM150" s="23" t="s">
        <v>974</v>
      </c>
    </row>
    <row r="151" s="12" customFormat="1">
      <c r="B151" s="258"/>
      <c r="C151" s="259"/>
      <c r="D151" s="249" t="s">
        <v>252</v>
      </c>
      <c r="E151" s="260" t="s">
        <v>837</v>
      </c>
      <c r="F151" s="261" t="s">
        <v>183</v>
      </c>
      <c r="G151" s="259"/>
      <c r="H151" s="262">
        <v>16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252</v>
      </c>
      <c r="AU151" s="268" t="s">
        <v>81</v>
      </c>
      <c r="AV151" s="12" t="s">
        <v>81</v>
      </c>
      <c r="AW151" s="12" t="s">
        <v>35</v>
      </c>
      <c r="AX151" s="12" t="s">
        <v>79</v>
      </c>
      <c r="AY151" s="268" t="s">
        <v>126</v>
      </c>
    </row>
    <row r="152" s="1" customFormat="1" ht="25.5" customHeight="1">
      <c r="B152" s="45"/>
      <c r="C152" s="238" t="s">
        <v>410</v>
      </c>
      <c r="D152" s="238" t="s">
        <v>246</v>
      </c>
      <c r="E152" s="239" t="s">
        <v>975</v>
      </c>
      <c r="F152" s="240" t="s">
        <v>976</v>
      </c>
      <c r="G152" s="241" t="s">
        <v>223</v>
      </c>
      <c r="H152" s="242">
        <v>25</v>
      </c>
      <c r="I152" s="243"/>
      <c r="J152" s="244">
        <f>ROUND(I152*H152,2)</f>
        <v>0</v>
      </c>
      <c r="K152" s="240" t="s">
        <v>250</v>
      </c>
      <c r="L152" s="71"/>
      <c r="M152" s="245" t="s">
        <v>21</v>
      </c>
      <c r="N152" s="246" t="s">
        <v>42</v>
      </c>
      <c r="O152" s="46"/>
      <c r="P152" s="230">
        <f>O152*H152</f>
        <v>0</v>
      </c>
      <c r="Q152" s="230">
        <v>0.20300000000000001</v>
      </c>
      <c r="R152" s="230">
        <f>Q152*H152</f>
        <v>5.0750000000000002</v>
      </c>
      <c r="S152" s="230">
        <v>0</v>
      </c>
      <c r="T152" s="231">
        <f>S152*H152</f>
        <v>0</v>
      </c>
      <c r="AR152" s="23" t="s">
        <v>545</v>
      </c>
      <c r="AT152" s="23" t="s">
        <v>246</v>
      </c>
      <c r="AU152" s="23" t="s">
        <v>81</v>
      </c>
      <c r="AY152" s="23" t="s">
        <v>126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3" t="s">
        <v>79</v>
      </c>
      <c r="BK152" s="232">
        <f>ROUND(I152*H152,2)</f>
        <v>0</v>
      </c>
      <c r="BL152" s="23" t="s">
        <v>545</v>
      </c>
      <c r="BM152" s="23" t="s">
        <v>977</v>
      </c>
    </row>
    <row r="153" s="12" customFormat="1">
      <c r="B153" s="258"/>
      <c r="C153" s="259"/>
      <c r="D153" s="249" t="s">
        <v>252</v>
      </c>
      <c r="E153" s="260" t="s">
        <v>21</v>
      </c>
      <c r="F153" s="261" t="s">
        <v>838</v>
      </c>
      <c r="G153" s="259"/>
      <c r="H153" s="262">
        <v>25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AT153" s="268" t="s">
        <v>252</v>
      </c>
      <c r="AU153" s="268" t="s">
        <v>81</v>
      </c>
      <c r="AV153" s="12" t="s">
        <v>81</v>
      </c>
      <c r="AW153" s="12" t="s">
        <v>35</v>
      </c>
      <c r="AX153" s="12" t="s">
        <v>79</v>
      </c>
      <c r="AY153" s="268" t="s">
        <v>126</v>
      </c>
    </row>
    <row r="154" s="1" customFormat="1" ht="25.5" customHeight="1">
      <c r="B154" s="45"/>
      <c r="C154" s="238" t="s">
        <v>415</v>
      </c>
      <c r="D154" s="238" t="s">
        <v>246</v>
      </c>
      <c r="E154" s="239" t="s">
        <v>978</v>
      </c>
      <c r="F154" s="240" t="s">
        <v>979</v>
      </c>
      <c r="G154" s="241" t="s">
        <v>162</v>
      </c>
      <c r="H154" s="242">
        <v>2</v>
      </c>
      <c r="I154" s="243"/>
      <c r="J154" s="244">
        <f>ROUND(I154*H154,2)</f>
        <v>0</v>
      </c>
      <c r="K154" s="240" t="s">
        <v>250</v>
      </c>
      <c r="L154" s="71"/>
      <c r="M154" s="245" t="s">
        <v>21</v>
      </c>
      <c r="N154" s="246" t="s">
        <v>42</v>
      </c>
      <c r="O154" s="46"/>
      <c r="P154" s="230">
        <f>O154*H154</f>
        <v>0</v>
      </c>
      <c r="Q154" s="230">
        <v>0.0076</v>
      </c>
      <c r="R154" s="230">
        <f>Q154*H154</f>
        <v>0.0152</v>
      </c>
      <c r="S154" s="230">
        <v>0</v>
      </c>
      <c r="T154" s="231">
        <f>S154*H154</f>
        <v>0</v>
      </c>
      <c r="AR154" s="23" t="s">
        <v>545</v>
      </c>
      <c r="AT154" s="23" t="s">
        <v>246</v>
      </c>
      <c r="AU154" s="23" t="s">
        <v>81</v>
      </c>
      <c r="AY154" s="23" t="s">
        <v>126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545</v>
      </c>
      <c r="BM154" s="23" t="s">
        <v>980</v>
      </c>
    </row>
    <row r="155" s="1" customFormat="1" ht="25.5" customHeight="1">
      <c r="B155" s="45"/>
      <c r="C155" s="238" t="s">
        <v>421</v>
      </c>
      <c r="D155" s="238" t="s">
        <v>246</v>
      </c>
      <c r="E155" s="239" t="s">
        <v>981</v>
      </c>
      <c r="F155" s="240" t="s">
        <v>982</v>
      </c>
      <c r="G155" s="241" t="s">
        <v>223</v>
      </c>
      <c r="H155" s="242">
        <v>39</v>
      </c>
      <c r="I155" s="243"/>
      <c r="J155" s="244">
        <f>ROUND(I155*H155,2)</f>
        <v>0</v>
      </c>
      <c r="K155" s="240" t="s">
        <v>250</v>
      </c>
      <c r="L155" s="71"/>
      <c r="M155" s="245" t="s">
        <v>21</v>
      </c>
      <c r="N155" s="246" t="s">
        <v>42</v>
      </c>
      <c r="O155" s="46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3" t="s">
        <v>545</v>
      </c>
      <c r="AT155" s="23" t="s">
        <v>246</v>
      </c>
      <c r="AU155" s="23" t="s">
        <v>81</v>
      </c>
      <c r="AY155" s="23" t="s">
        <v>126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3" t="s">
        <v>79</v>
      </c>
      <c r="BK155" s="232">
        <f>ROUND(I155*H155,2)</f>
        <v>0</v>
      </c>
      <c r="BL155" s="23" t="s">
        <v>545</v>
      </c>
      <c r="BM155" s="23" t="s">
        <v>983</v>
      </c>
    </row>
    <row r="156" s="12" customFormat="1">
      <c r="B156" s="258"/>
      <c r="C156" s="259"/>
      <c r="D156" s="249" t="s">
        <v>252</v>
      </c>
      <c r="E156" s="260" t="s">
        <v>21</v>
      </c>
      <c r="F156" s="261" t="s">
        <v>841</v>
      </c>
      <c r="G156" s="259"/>
      <c r="H156" s="262">
        <v>39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AT156" s="268" t="s">
        <v>252</v>
      </c>
      <c r="AU156" s="268" t="s">
        <v>81</v>
      </c>
      <c r="AV156" s="12" t="s">
        <v>81</v>
      </c>
      <c r="AW156" s="12" t="s">
        <v>35</v>
      </c>
      <c r="AX156" s="12" t="s">
        <v>79</v>
      </c>
      <c r="AY156" s="268" t="s">
        <v>126</v>
      </c>
    </row>
    <row r="157" s="1" customFormat="1" ht="25.5" customHeight="1">
      <c r="B157" s="45"/>
      <c r="C157" s="220" t="s">
        <v>427</v>
      </c>
      <c r="D157" s="220" t="s">
        <v>128</v>
      </c>
      <c r="E157" s="221" t="s">
        <v>984</v>
      </c>
      <c r="F157" s="222" t="s">
        <v>985</v>
      </c>
      <c r="G157" s="223" t="s">
        <v>223</v>
      </c>
      <c r="H157" s="224">
        <v>40.950000000000003</v>
      </c>
      <c r="I157" s="225"/>
      <c r="J157" s="226">
        <f>ROUND(I157*H157,2)</f>
        <v>0</v>
      </c>
      <c r="K157" s="222" t="s">
        <v>21</v>
      </c>
      <c r="L157" s="227"/>
      <c r="M157" s="228" t="s">
        <v>21</v>
      </c>
      <c r="N157" s="229" t="s">
        <v>42</v>
      </c>
      <c r="O157" s="46"/>
      <c r="P157" s="230">
        <f>O157*H157</f>
        <v>0</v>
      </c>
      <c r="Q157" s="230">
        <v>0.00042999999999999999</v>
      </c>
      <c r="R157" s="230">
        <f>Q157*H157</f>
        <v>0.017608499999999999</v>
      </c>
      <c r="S157" s="230">
        <v>0</v>
      </c>
      <c r="T157" s="231">
        <f>S157*H157</f>
        <v>0</v>
      </c>
      <c r="AR157" s="23" t="s">
        <v>884</v>
      </c>
      <c r="AT157" s="23" t="s">
        <v>128</v>
      </c>
      <c r="AU157" s="23" t="s">
        <v>81</v>
      </c>
      <c r="AY157" s="23" t="s">
        <v>126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3" t="s">
        <v>79</v>
      </c>
      <c r="BK157" s="232">
        <f>ROUND(I157*H157,2)</f>
        <v>0</v>
      </c>
      <c r="BL157" s="23" t="s">
        <v>884</v>
      </c>
      <c r="BM157" s="23" t="s">
        <v>986</v>
      </c>
    </row>
    <row r="158" s="11" customFormat="1">
      <c r="B158" s="247"/>
      <c r="C158" s="248"/>
      <c r="D158" s="249" t="s">
        <v>252</v>
      </c>
      <c r="E158" s="250" t="s">
        <v>21</v>
      </c>
      <c r="F158" s="251" t="s">
        <v>478</v>
      </c>
      <c r="G158" s="248"/>
      <c r="H158" s="250" t="s">
        <v>21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252</v>
      </c>
      <c r="AU158" s="257" t="s">
        <v>81</v>
      </c>
      <c r="AV158" s="11" t="s">
        <v>79</v>
      </c>
      <c r="AW158" s="11" t="s">
        <v>35</v>
      </c>
      <c r="AX158" s="11" t="s">
        <v>71</v>
      </c>
      <c r="AY158" s="257" t="s">
        <v>126</v>
      </c>
    </row>
    <row r="159" s="12" customFormat="1">
      <c r="B159" s="258"/>
      <c r="C159" s="259"/>
      <c r="D159" s="249" t="s">
        <v>252</v>
      </c>
      <c r="E159" s="260" t="s">
        <v>841</v>
      </c>
      <c r="F159" s="261" t="s">
        <v>987</v>
      </c>
      <c r="G159" s="259"/>
      <c r="H159" s="262">
        <v>39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252</v>
      </c>
      <c r="AU159" s="268" t="s">
        <v>81</v>
      </c>
      <c r="AV159" s="12" t="s">
        <v>81</v>
      </c>
      <c r="AW159" s="12" t="s">
        <v>35</v>
      </c>
      <c r="AX159" s="12" t="s">
        <v>79</v>
      </c>
      <c r="AY159" s="268" t="s">
        <v>126</v>
      </c>
    </row>
    <row r="160" s="12" customFormat="1">
      <c r="B160" s="258"/>
      <c r="C160" s="259"/>
      <c r="D160" s="249" t="s">
        <v>252</v>
      </c>
      <c r="E160" s="259"/>
      <c r="F160" s="261" t="s">
        <v>988</v>
      </c>
      <c r="G160" s="259"/>
      <c r="H160" s="262">
        <v>40.950000000000003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252</v>
      </c>
      <c r="AU160" s="268" t="s">
        <v>81</v>
      </c>
      <c r="AV160" s="12" t="s">
        <v>81</v>
      </c>
      <c r="AW160" s="12" t="s">
        <v>6</v>
      </c>
      <c r="AX160" s="12" t="s">
        <v>79</v>
      </c>
      <c r="AY160" s="268" t="s">
        <v>126</v>
      </c>
    </row>
    <row r="161" s="1" customFormat="1" ht="25.5" customHeight="1">
      <c r="B161" s="45"/>
      <c r="C161" s="238" t="s">
        <v>432</v>
      </c>
      <c r="D161" s="238" t="s">
        <v>246</v>
      </c>
      <c r="E161" s="239" t="s">
        <v>989</v>
      </c>
      <c r="F161" s="240" t="s">
        <v>990</v>
      </c>
      <c r="G161" s="241" t="s">
        <v>223</v>
      </c>
      <c r="H161" s="242">
        <v>32</v>
      </c>
      <c r="I161" s="243"/>
      <c r="J161" s="244">
        <f>ROUND(I161*H161,2)</f>
        <v>0</v>
      </c>
      <c r="K161" s="240" t="s">
        <v>250</v>
      </c>
      <c r="L161" s="71"/>
      <c r="M161" s="245" t="s">
        <v>21</v>
      </c>
      <c r="N161" s="246" t="s">
        <v>42</v>
      </c>
      <c r="O161" s="46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" t="s">
        <v>545</v>
      </c>
      <c r="AT161" s="23" t="s">
        <v>246</v>
      </c>
      <c r="AU161" s="23" t="s">
        <v>81</v>
      </c>
      <c r="AY161" s="23" t="s">
        <v>126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545</v>
      </c>
      <c r="BM161" s="23" t="s">
        <v>991</v>
      </c>
    </row>
    <row r="162" s="12" customFormat="1">
      <c r="B162" s="258"/>
      <c r="C162" s="259"/>
      <c r="D162" s="249" t="s">
        <v>252</v>
      </c>
      <c r="E162" s="260" t="s">
        <v>21</v>
      </c>
      <c r="F162" s="261" t="s">
        <v>839</v>
      </c>
      <c r="G162" s="259"/>
      <c r="H162" s="262">
        <v>32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AT162" s="268" t="s">
        <v>252</v>
      </c>
      <c r="AU162" s="268" t="s">
        <v>81</v>
      </c>
      <c r="AV162" s="12" t="s">
        <v>81</v>
      </c>
      <c r="AW162" s="12" t="s">
        <v>35</v>
      </c>
      <c r="AX162" s="12" t="s">
        <v>79</v>
      </c>
      <c r="AY162" s="268" t="s">
        <v>126</v>
      </c>
    </row>
    <row r="163" s="1" customFormat="1" ht="25.5" customHeight="1">
      <c r="B163" s="45"/>
      <c r="C163" s="220" t="s">
        <v>436</v>
      </c>
      <c r="D163" s="220" t="s">
        <v>128</v>
      </c>
      <c r="E163" s="221" t="s">
        <v>992</v>
      </c>
      <c r="F163" s="222" t="s">
        <v>993</v>
      </c>
      <c r="G163" s="223" t="s">
        <v>223</v>
      </c>
      <c r="H163" s="224">
        <v>33.600000000000001</v>
      </c>
      <c r="I163" s="225"/>
      <c r="J163" s="226">
        <f>ROUND(I163*H163,2)</f>
        <v>0</v>
      </c>
      <c r="K163" s="222" t="s">
        <v>21</v>
      </c>
      <c r="L163" s="227"/>
      <c r="M163" s="228" t="s">
        <v>21</v>
      </c>
      <c r="N163" s="229" t="s">
        <v>42</v>
      </c>
      <c r="O163" s="46"/>
      <c r="P163" s="230">
        <f>O163*H163</f>
        <v>0</v>
      </c>
      <c r="Q163" s="230">
        <v>0.00068999999999999997</v>
      </c>
      <c r="R163" s="230">
        <f>Q163*H163</f>
        <v>0.023184</v>
      </c>
      <c r="S163" s="230">
        <v>0</v>
      </c>
      <c r="T163" s="231">
        <f>S163*H163</f>
        <v>0</v>
      </c>
      <c r="AR163" s="23" t="s">
        <v>884</v>
      </c>
      <c r="AT163" s="23" t="s">
        <v>128</v>
      </c>
      <c r="AU163" s="23" t="s">
        <v>81</v>
      </c>
      <c r="AY163" s="23" t="s">
        <v>126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3" t="s">
        <v>79</v>
      </c>
      <c r="BK163" s="232">
        <f>ROUND(I163*H163,2)</f>
        <v>0</v>
      </c>
      <c r="BL163" s="23" t="s">
        <v>884</v>
      </c>
      <c r="BM163" s="23" t="s">
        <v>994</v>
      </c>
    </row>
    <row r="164" s="11" customFormat="1">
      <c r="B164" s="247"/>
      <c r="C164" s="248"/>
      <c r="D164" s="249" t="s">
        <v>252</v>
      </c>
      <c r="E164" s="250" t="s">
        <v>21</v>
      </c>
      <c r="F164" s="251" t="s">
        <v>478</v>
      </c>
      <c r="G164" s="248"/>
      <c r="H164" s="250" t="s">
        <v>21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252</v>
      </c>
      <c r="AU164" s="257" t="s">
        <v>81</v>
      </c>
      <c r="AV164" s="11" t="s">
        <v>79</v>
      </c>
      <c r="AW164" s="11" t="s">
        <v>35</v>
      </c>
      <c r="AX164" s="11" t="s">
        <v>71</v>
      </c>
      <c r="AY164" s="257" t="s">
        <v>126</v>
      </c>
    </row>
    <row r="165" s="12" customFormat="1">
      <c r="B165" s="258"/>
      <c r="C165" s="259"/>
      <c r="D165" s="249" t="s">
        <v>252</v>
      </c>
      <c r="E165" s="260" t="s">
        <v>839</v>
      </c>
      <c r="F165" s="261" t="s">
        <v>995</v>
      </c>
      <c r="G165" s="259"/>
      <c r="H165" s="262">
        <v>32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252</v>
      </c>
      <c r="AU165" s="268" t="s">
        <v>81</v>
      </c>
      <c r="AV165" s="12" t="s">
        <v>81</v>
      </c>
      <c r="AW165" s="12" t="s">
        <v>35</v>
      </c>
      <c r="AX165" s="12" t="s">
        <v>79</v>
      </c>
      <c r="AY165" s="268" t="s">
        <v>126</v>
      </c>
    </row>
    <row r="166" s="12" customFormat="1">
      <c r="B166" s="258"/>
      <c r="C166" s="259"/>
      <c r="D166" s="249" t="s">
        <v>252</v>
      </c>
      <c r="E166" s="259"/>
      <c r="F166" s="261" t="s">
        <v>996</v>
      </c>
      <c r="G166" s="259"/>
      <c r="H166" s="262">
        <v>33.600000000000001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AT166" s="268" t="s">
        <v>252</v>
      </c>
      <c r="AU166" s="268" t="s">
        <v>81</v>
      </c>
      <c r="AV166" s="12" t="s">
        <v>81</v>
      </c>
      <c r="AW166" s="12" t="s">
        <v>6</v>
      </c>
      <c r="AX166" s="12" t="s">
        <v>79</v>
      </c>
      <c r="AY166" s="268" t="s">
        <v>126</v>
      </c>
    </row>
    <row r="167" s="1" customFormat="1" ht="25.5" customHeight="1">
      <c r="B167" s="45"/>
      <c r="C167" s="238" t="s">
        <v>441</v>
      </c>
      <c r="D167" s="238" t="s">
        <v>246</v>
      </c>
      <c r="E167" s="239" t="s">
        <v>997</v>
      </c>
      <c r="F167" s="240" t="s">
        <v>998</v>
      </c>
      <c r="G167" s="241" t="s">
        <v>223</v>
      </c>
      <c r="H167" s="242">
        <v>25</v>
      </c>
      <c r="I167" s="243"/>
      <c r="J167" s="244">
        <f>ROUND(I167*H167,2)</f>
        <v>0</v>
      </c>
      <c r="K167" s="240" t="s">
        <v>250</v>
      </c>
      <c r="L167" s="71"/>
      <c r="M167" s="245" t="s">
        <v>21</v>
      </c>
      <c r="N167" s="246" t="s">
        <v>42</v>
      </c>
      <c r="O167" s="46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3" t="s">
        <v>545</v>
      </c>
      <c r="AT167" s="23" t="s">
        <v>246</v>
      </c>
      <c r="AU167" s="23" t="s">
        <v>81</v>
      </c>
      <c r="AY167" s="23" t="s">
        <v>126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3" t="s">
        <v>79</v>
      </c>
      <c r="BK167" s="232">
        <f>ROUND(I167*H167,2)</f>
        <v>0</v>
      </c>
      <c r="BL167" s="23" t="s">
        <v>545</v>
      </c>
      <c r="BM167" s="23" t="s">
        <v>999</v>
      </c>
    </row>
    <row r="168" s="12" customFormat="1">
      <c r="B168" s="258"/>
      <c r="C168" s="259"/>
      <c r="D168" s="249" t="s">
        <v>252</v>
      </c>
      <c r="E168" s="260" t="s">
        <v>21</v>
      </c>
      <c r="F168" s="261" t="s">
        <v>838</v>
      </c>
      <c r="G168" s="259"/>
      <c r="H168" s="262">
        <v>25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252</v>
      </c>
      <c r="AU168" s="268" t="s">
        <v>81</v>
      </c>
      <c r="AV168" s="12" t="s">
        <v>81</v>
      </c>
      <c r="AW168" s="12" t="s">
        <v>35</v>
      </c>
      <c r="AX168" s="12" t="s">
        <v>79</v>
      </c>
      <c r="AY168" s="268" t="s">
        <v>126</v>
      </c>
    </row>
    <row r="169" s="1" customFormat="1" ht="38.25" customHeight="1">
      <c r="B169" s="45"/>
      <c r="C169" s="238" t="s">
        <v>445</v>
      </c>
      <c r="D169" s="238" t="s">
        <v>246</v>
      </c>
      <c r="E169" s="239" t="s">
        <v>1000</v>
      </c>
      <c r="F169" s="240" t="s">
        <v>1001</v>
      </c>
      <c r="G169" s="241" t="s">
        <v>223</v>
      </c>
      <c r="H169" s="242">
        <v>16</v>
      </c>
      <c r="I169" s="243"/>
      <c r="J169" s="244">
        <f>ROUND(I169*H169,2)</f>
        <v>0</v>
      </c>
      <c r="K169" s="240" t="s">
        <v>250</v>
      </c>
      <c r="L169" s="71"/>
      <c r="M169" s="245" t="s">
        <v>21</v>
      </c>
      <c r="N169" s="246" t="s">
        <v>42</v>
      </c>
      <c r="O169" s="46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3" t="s">
        <v>545</v>
      </c>
      <c r="AT169" s="23" t="s">
        <v>246</v>
      </c>
      <c r="AU169" s="23" t="s">
        <v>81</v>
      </c>
      <c r="AY169" s="23" t="s">
        <v>126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3" t="s">
        <v>79</v>
      </c>
      <c r="BK169" s="232">
        <f>ROUND(I169*H169,2)</f>
        <v>0</v>
      </c>
      <c r="BL169" s="23" t="s">
        <v>545</v>
      </c>
      <c r="BM169" s="23" t="s">
        <v>1002</v>
      </c>
    </row>
    <row r="170" s="12" customFormat="1">
      <c r="B170" s="258"/>
      <c r="C170" s="259"/>
      <c r="D170" s="249" t="s">
        <v>252</v>
      </c>
      <c r="E170" s="260" t="s">
        <v>21</v>
      </c>
      <c r="F170" s="261" t="s">
        <v>837</v>
      </c>
      <c r="G170" s="259"/>
      <c r="H170" s="262">
        <v>16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252</v>
      </c>
      <c r="AU170" s="268" t="s">
        <v>81</v>
      </c>
      <c r="AV170" s="12" t="s">
        <v>81</v>
      </c>
      <c r="AW170" s="12" t="s">
        <v>35</v>
      </c>
      <c r="AX170" s="12" t="s">
        <v>79</v>
      </c>
      <c r="AY170" s="268" t="s">
        <v>126</v>
      </c>
    </row>
    <row r="171" s="1" customFormat="1" ht="25.5" customHeight="1">
      <c r="B171" s="45"/>
      <c r="C171" s="238" t="s">
        <v>449</v>
      </c>
      <c r="D171" s="238" t="s">
        <v>246</v>
      </c>
      <c r="E171" s="239" t="s">
        <v>1003</v>
      </c>
      <c r="F171" s="240" t="s">
        <v>1004</v>
      </c>
      <c r="G171" s="241" t="s">
        <v>204</v>
      </c>
      <c r="H171" s="242">
        <v>41</v>
      </c>
      <c r="I171" s="243"/>
      <c r="J171" s="244">
        <f>ROUND(I171*H171,2)</f>
        <v>0</v>
      </c>
      <c r="K171" s="240" t="s">
        <v>250</v>
      </c>
      <c r="L171" s="71"/>
      <c r="M171" s="245" t="s">
        <v>21</v>
      </c>
      <c r="N171" s="246" t="s">
        <v>42</v>
      </c>
      <c r="O171" s="46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3" t="s">
        <v>545</v>
      </c>
      <c r="AT171" s="23" t="s">
        <v>246</v>
      </c>
      <c r="AU171" s="23" t="s">
        <v>81</v>
      </c>
      <c r="AY171" s="23" t="s">
        <v>126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545</v>
      </c>
      <c r="BM171" s="23" t="s">
        <v>1005</v>
      </c>
    </row>
    <row r="172" s="12" customFormat="1">
      <c r="B172" s="258"/>
      <c r="C172" s="259"/>
      <c r="D172" s="249" t="s">
        <v>252</v>
      </c>
      <c r="E172" s="260" t="s">
        <v>21</v>
      </c>
      <c r="F172" s="261" t="s">
        <v>1006</v>
      </c>
      <c r="G172" s="259"/>
      <c r="H172" s="262">
        <v>41</v>
      </c>
      <c r="I172" s="263"/>
      <c r="J172" s="259"/>
      <c r="K172" s="259"/>
      <c r="L172" s="264"/>
      <c r="M172" s="280"/>
      <c r="N172" s="281"/>
      <c r="O172" s="281"/>
      <c r="P172" s="281"/>
      <c r="Q172" s="281"/>
      <c r="R172" s="281"/>
      <c r="S172" s="281"/>
      <c r="T172" s="282"/>
      <c r="AT172" s="268" t="s">
        <v>252</v>
      </c>
      <c r="AU172" s="268" t="s">
        <v>81</v>
      </c>
      <c r="AV172" s="12" t="s">
        <v>81</v>
      </c>
      <c r="AW172" s="12" t="s">
        <v>35</v>
      </c>
      <c r="AX172" s="12" t="s">
        <v>79</v>
      </c>
      <c r="AY172" s="268" t="s">
        <v>126</v>
      </c>
    </row>
    <row r="173" s="1" customFormat="1" ht="6.96" customHeight="1">
      <c r="B173" s="66"/>
      <c r="C173" s="67"/>
      <c r="D173" s="67"/>
      <c r="E173" s="67"/>
      <c r="F173" s="67"/>
      <c r="G173" s="67"/>
      <c r="H173" s="67"/>
      <c r="I173" s="165"/>
      <c r="J173" s="67"/>
      <c r="K173" s="67"/>
      <c r="L173" s="71"/>
    </row>
  </sheetData>
  <sheetProtection sheet="1" autoFilter="0" formatColumns="0" formatRows="0" objects="1" scenarios="1" spinCount="100000" saltValue="0RdVbIc7J2+m1NLFL9WNtoSUvRqLZJEtPoQGOIkeykrgHM21/mHFdE5jKY8QV0MOmsXD0XHwGUR0VN+XOhJneQ==" hashValue="Ae5HwyW1xgLeODNYsx7oRmUryiYv8Wv+263bAFBZYXb/zyaCEg+BqcIRxbi8ow3Oicbs1rdS9x3rZK4eybQkZQ==" algorithmName="SHA-512" password="CC35"/>
  <autoFilter ref="C82:K172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1007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1008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1009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1010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1011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1012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1013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1014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1015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1016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78</v>
      </c>
      <c r="F16" s="295" t="s">
        <v>1017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1018</v>
      </c>
      <c r="F17" s="295" t="s">
        <v>1019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1020</v>
      </c>
      <c r="F18" s="295" t="s">
        <v>1021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1022</v>
      </c>
      <c r="F19" s="295" t="s">
        <v>1023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1024</v>
      </c>
      <c r="F20" s="295" t="s">
        <v>1025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1026</v>
      </c>
      <c r="F21" s="295" t="s">
        <v>1027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1028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1029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1030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1031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1032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1033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1034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1035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1036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110</v>
      </c>
      <c r="F34" s="295"/>
      <c r="G34" s="295" t="s">
        <v>1037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1038</v>
      </c>
      <c r="F35" s="295"/>
      <c r="G35" s="295" t="s">
        <v>1039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52</v>
      </c>
      <c r="F36" s="295"/>
      <c r="G36" s="295" t="s">
        <v>1040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111</v>
      </c>
      <c r="F37" s="295"/>
      <c r="G37" s="295" t="s">
        <v>1041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112</v>
      </c>
      <c r="F38" s="295"/>
      <c r="G38" s="295" t="s">
        <v>1042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113</v>
      </c>
      <c r="F39" s="295"/>
      <c r="G39" s="295" t="s">
        <v>1043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1044</v>
      </c>
      <c r="F40" s="295"/>
      <c r="G40" s="295" t="s">
        <v>1045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1046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1047</v>
      </c>
      <c r="F42" s="295"/>
      <c r="G42" s="295" t="s">
        <v>1048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115</v>
      </c>
      <c r="F43" s="295"/>
      <c r="G43" s="295" t="s">
        <v>1049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1050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1051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1052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1053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1054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1055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1056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1057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1058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1059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1060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1061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1062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1063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1064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1065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1066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1067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1068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1069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1070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98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1071</v>
      </c>
      <c r="D74" s="313"/>
      <c r="E74" s="313"/>
      <c r="F74" s="313" t="s">
        <v>1072</v>
      </c>
      <c r="G74" s="314"/>
      <c r="H74" s="313" t="s">
        <v>111</v>
      </c>
      <c r="I74" s="313" t="s">
        <v>56</v>
      </c>
      <c r="J74" s="313" t="s">
        <v>1073</v>
      </c>
      <c r="K74" s="312"/>
    </row>
    <row r="75" ht="17.25" customHeight="1">
      <c r="B75" s="310"/>
      <c r="C75" s="315" t="s">
        <v>1074</v>
      </c>
      <c r="D75" s="315"/>
      <c r="E75" s="315"/>
      <c r="F75" s="316" t="s">
        <v>1075</v>
      </c>
      <c r="G75" s="317"/>
      <c r="H75" s="315"/>
      <c r="I75" s="315"/>
      <c r="J75" s="315" t="s">
        <v>1076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52</v>
      </c>
      <c r="D77" s="318"/>
      <c r="E77" s="318"/>
      <c r="F77" s="320" t="s">
        <v>1077</v>
      </c>
      <c r="G77" s="319"/>
      <c r="H77" s="299" t="s">
        <v>1078</v>
      </c>
      <c r="I77" s="299" t="s">
        <v>1079</v>
      </c>
      <c r="J77" s="299">
        <v>20</v>
      </c>
      <c r="K77" s="312"/>
    </row>
    <row r="78" ht="15" customHeight="1">
      <c r="B78" s="310"/>
      <c r="C78" s="299" t="s">
        <v>1080</v>
      </c>
      <c r="D78" s="299"/>
      <c r="E78" s="299"/>
      <c r="F78" s="320" t="s">
        <v>1077</v>
      </c>
      <c r="G78" s="319"/>
      <c r="H78" s="299" t="s">
        <v>1081</v>
      </c>
      <c r="I78" s="299" t="s">
        <v>1079</v>
      </c>
      <c r="J78" s="299">
        <v>120</v>
      </c>
      <c r="K78" s="312"/>
    </row>
    <row r="79" ht="15" customHeight="1">
      <c r="B79" s="321"/>
      <c r="C79" s="299" t="s">
        <v>1082</v>
      </c>
      <c r="D79" s="299"/>
      <c r="E79" s="299"/>
      <c r="F79" s="320" t="s">
        <v>1083</v>
      </c>
      <c r="G79" s="319"/>
      <c r="H79" s="299" t="s">
        <v>1084</v>
      </c>
      <c r="I79" s="299" t="s">
        <v>1079</v>
      </c>
      <c r="J79" s="299">
        <v>50</v>
      </c>
      <c r="K79" s="312"/>
    </row>
    <row r="80" ht="15" customHeight="1">
      <c r="B80" s="321"/>
      <c r="C80" s="299" t="s">
        <v>1085</v>
      </c>
      <c r="D80" s="299"/>
      <c r="E80" s="299"/>
      <c r="F80" s="320" t="s">
        <v>1077</v>
      </c>
      <c r="G80" s="319"/>
      <c r="H80" s="299" t="s">
        <v>1086</v>
      </c>
      <c r="I80" s="299" t="s">
        <v>1087</v>
      </c>
      <c r="J80" s="299"/>
      <c r="K80" s="312"/>
    </row>
    <row r="81" ht="15" customHeight="1">
      <c r="B81" s="321"/>
      <c r="C81" s="322" t="s">
        <v>1088</v>
      </c>
      <c r="D81" s="322"/>
      <c r="E81" s="322"/>
      <c r="F81" s="323" t="s">
        <v>1083</v>
      </c>
      <c r="G81" s="322"/>
      <c r="H81" s="322" t="s">
        <v>1089</v>
      </c>
      <c r="I81" s="322" t="s">
        <v>1079</v>
      </c>
      <c r="J81" s="322">
        <v>15</v>
      </c>
      <c r="K81" s="312"/>
    </row>
    <row r="82" ht="15" customHeight="1">
      <c r="B82" s="321"/>
      <c r="C82" s="322" t="s">
        <v>1090</v>
      </c>
      <c r="D82" s="322"/>
      <c r="E82" s="322"/>
      <c r="F82" s="323" t="s">
        <v>1083</v>
      </c>
      <c r="G82" s="322"/>
      <c r="H82" s="322" t="s">
        <v>1091</v>
      </c>
      <c r="I82" s="322" t="s">
        <v>1079</v>
      </c>
      <c r="J82" s="322">
        <v>15</v>
      </c>
      <c r="K82" s="312"/>
    </row>
    <row r="83" ht="15" customHeight="1">
      <c r="B83" s="321"/>
      <c r="C83" s="322" t="s">
        <v>1092</v>
      </c>
      <c r="D83" s="322"/>
      <c r="E83" s="322"/>
      <c r="F83" s="323" t="s">
        <v>1083</v>
      </c>
      <c r="G83" s="322"/>
      <c r="H83" s="322" t="s">
        <v>1093</v>
      </c>
      <c r="I83" s="322" t="s">
        <v>1079</v>
      </c>
      <c r="J83" s="322">
        <v>20</v>
      </c>
      <c r="K83" s="312"/>
    </row>
    <row r="84" ht="15" customHeight="1">
      <c r="B84" s="321"/>
      <c r="C84" s="322" t="s">
        <v>1094</v>
      </c>
      <c r="D84" s="322"/>
      <c r="E84" s="322"/>
      <c r="F84" s="323" t="s">
        <v>1083</v>
      </c>
      <c r="G84" s="322"/>
      <c r="H84" s="322" t="s">
        <v>1095</v>
      </c>
      <c r="I84" s="322" t="s">
        <v>1079</v>
      </c>
      <c r="J84" s="322">
        <v>20</v>
      </c>
      <c r="K84" s="312"/>
    </row>
    <row r="85" ht="15" customHeight="1">
      <c r="B85" s="321"/>
      <c r="C85" s="299" t="s">
        <v>1096</v>
      </c>
      <c r="D85" s="299"/>
      <c r="E85" s="299"/>
      <c r="F85" s="320" t="s">
        <v>1083</v>
      </c>
      <c r="G85" s="319"/>
      <c r="H85" s="299" t="s">
        <v>1097</v>
      </c>
      <c r="I85" s="299" t="s">
        <v>1079</v>
      </c>
      <c r="J85" s="299">
        <v>50</v>
      </c>
      <c r="K85" s="312"/>
    </row>
    <row r="86" ht="15" customHeight="1">
      <c r="B86" s="321"/>
      <c r="C86" s="299" t="s">
        <v>1098</v>
      </c>
      <c r="D86" s="299"/>
      <c r="E86" s="299"/>
      <c r="F86" s="320" t="s">
        <v>1083</v>
      </c>
      <c r="G86" s="319"/>
      <c r="H86" s="299" t="s">
        <v>1099</v>
      </c>
      <c r="I86" s="299" t="s">
        <v>1079</v>
      </c>
      <c r="J86" s="299">
        <v>20</v>
      </c>
      <c r="K86" s="312"/>
    </row>
    <row r="87" ht="15" customHeight="1">
      <c r="B87" s="321"/>
      <c r="C87" s="299" t="s">
        <v>1100</v>
      </c>
      <c r="D87" s="299"/>
      <c r="E87" s="299"/>
      <c r="F87" s="320" t="s">
        <v>1083</v>
      </c>
      <c r="G87" s="319"/>
      <c r="H87" s="299" t="s">
        <v>1101</v>
      </c>
      <c r="I87" s="299" t="s">
        <v>1079</v>
      </c>
      <c r="J87" s="299">
        <v>20</v>
      </c>
      <c r="K87" s="312"/>
    </row>
    <row r="88" ht="15" customHeight="1">
      <c r="B88" s="321"/>
      <c r="C88" s="299" t="s">
        <v>1102</v>
      </c>
      <c r="D88" s="299"/>
      <c r="E88" s="299"/>
      <c r="F88" s="320" t="s">
        <v>1083</v>
      </c>
      <c r="G88" s="319"/>
      <c r="H88" s="299" t="s">
        <v>1103</v>
      </c>
      <c r="I88" s="299" t="s">
        <v>1079</v>
      </c>
      <c r="J88" s="299">
        <v>50</v>
      </c>
      <c r="K88" s="312"/>
    </row>
    <row r="89" ht="15" customHeight="1">
      <c r="B89" s="321"/>
      <c r="C89" s="299" t="s">
        <v>1104</v>
      </c>
      <c r="D89" s="299"/>
      <c r="E89" s="299"/>
      <c r="F89" s="320" t="s">
        <v>1083</v>
      </c>
      <c r="G89" s="319"/>
      <c r="H89" s="299" t="s">
        <v>1104</v>
      </c>
      <c r="I89" s="299" t="s">
        <v>1079</v>
      </c>
      <c r="J89" s="299">
        <v>50</v>
      </c>
      <c r="K89" s="312"/>
    </row>
    <row r="90" ht="15" customHeight="1">
      <c r="B90" s="321"/>
      <c r="C90" s="299" t="s">
        <v>116</v>
      </c>
      <c r="D90" s="299"/>
      <c r="E90" s="299"/>
      <c r="F90" s="320" t="s">
        <v>1083</v>
      </c>
      <c r="G90" s="319"/>
      <c r="H90" s="299" t="s">
        <v>1105</v>
      </c>
      <c r="I90" s="299" t="s">
        <v>1079</v>
      </c>
      <c r="J90" s="299">
        <v>255</v>
      </c>
      <c r="K90" s="312"/>
    </row>
    <row r="91" ht="15" customHeight="1">
      <c r="B91" s="321"/>
      <c r="C91" s="299" t="s">
        <v>1106</v>
      </c>
      <c r="D91" s="299"/>
      <c r="E91" s="299"/>
      <c r="F91" s="320" t="s">
        <v>1077</v>
      </c>
      <c r="G91" s="319"/>
      <c r="H91" s="299" t="s">
        <v>1107</v>
      </c>
      <c r="I91" s="299" t="s">
        <v>1108</v>
      </c>
      <c r="J91" s="299"/>
      <c r="K91" s="312"/>
    </row>
    <row r="92" ht="15" customHeight="1">
      <c r="B92" s="321"/>
      <c r="C92" s="299" t="s">
        <v>1109</v>
      </c>
      <c r="D92" s="299"/>
      <c r="E92" s="299"/>
      <c r="F92" s="320" t="s">
        <v>1077</v>
      </c>
      <c r="G92" s="319"/>
      <c r="H92" s="299" t="s">
        <v>1110</v>
      </c>
      <c r="I92" s="299" t="s">
        <v>1111</v>
      </c>
      <c r="J92" s="299"/>
      <c r="K92" s="312"/>
    </row>
    <row r="93" ht="15" customHeight="1">
      <c r="B93" s="321"/>
      <c r="C93" s="299" t="s">
        <v>1112</v>
      </c>
      <c r="D93" s="299"/>
      <c r="E93" s="299"/>
      <c r="F93" s="320" t="s">
        <v>1077</v>
      </c>
      <c r="G93" s="319"/>
      <c r="H93" s="299" t="s">
        <v>1112</v>
      </c>
      <c r="I93" s="299" t="s">
        <v>1111</v>
      </c>
      <c r="J93" s="299"/>
      <c r="K93" s="312"/>
    </row>
    <row r="94" ht="15" customHeight="1">
      <c r="B94" s="321"/>
      <c r="C94" s="299" t="s">
        <v>37</v>
      </c>
      <c r="D94" s="299"/>
      <c r="E94" s="299"/>
      <c r="F94" s="320" t="s">
        <v>1077</v>
      </c>
      <c r="G94" s="319"/>
      <c r="H94" s="299" t="s">
        <v>1113</v>
      </c>
      <c r="I94" s="299" t="s">
        <v>1111</v>
      </c>
      <c r="J94" s="299"/>
      <c r="K94" s="312"/>
    </row>
    <row r="95" ht="15" customHeight="1">
      <c r="B95" s="321"/>
      <c r="C95" s="299" t="s">
        <v>47</v>
      </c>
      <c r="D95" s="299"/>
      <c r="E95" s="299"/>
      <c r="F95" s="320" t="s">
        <v>1077</v>
      </c>
      <c r="G95" s="319"/>
      <c r="H95" s="299" t="s">
        <v>1114</v>
      </c>
      <c r="I95" s="299" t="s">
        <v>1111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1115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1071</v>
      </c>
      <c r="D101" s="313"/>
      <c r="E101" s="313"/>
      <c r="F101" s="313" t="s">
        <v>1072</v>
      </c>
      <c r="G101" s="314"/>
      <c r="H101" s="313" t="s">
        <v>111</v>
      </c>
      <c r="I101" s="313" t="s">
        <v>56</v>
      </c>
      <c r="J101" s="313" t="s">
        <v>1073</v>
      </c>
      <c r="K101" s="312"/>
    </row>
    <row r="102" ht="17.25" customHeight="1">
      <c r="B102" s="310"/>
      <c r="C102" s="315" t="s">
        <v>1074</v>
      </c>
      <c r="D102" s="315"/>
      <c r="E102" s="315"/>
      <c r="F102" s="316" t="s">
        <v>1075</v>
      </c>
      <c r="G102" s="317"/>
      <c r="H102" s="315"/>
      <c r="I102" s="315"/>
      <c r="J102" s="315" t="s">
        <v>1076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52</v>
      </c>
      <c r="D104" s="318"/>
      <c r="E104" s="318"/>
      <c r="F104" s="320" t="s">
        <v>1077</v>
      </c>
      <c r="G104" s="329"/>
      <c r="H104" s="299" t="s">
        <v>1116</v>
      </c>
      <c r="I104" s="299" t="s">
        <v>1079</v>
      </c>
      <c r="J104" s="299">
        <v>20</v>
      </c>
      <c r="K104" s="312"/>
    </row>
    <row r="105" ht="15" customHeight="1">
      <c r="B105" s="310"/>
      <c r="C105" s="299" t="s">
        <v>1080</v>
      </c>
      <c r="D105" s="299"/>
      <c r="E105" s="299"/>
      <c r="F105" s="320" t="s">
        <v>1077</v>
      </c>
      <c r="G105" s="299"/>
      <c r="H105" s="299" t="s">
        <v>1116</v>
      </c>
      <c r="I105" s="299" t="s">
        <v>1079</v>
      </c>
      <c r="J105" s="299">
        <v>120</v>
      </c>
      <c r="K105" s="312"/>
    </row>
    <row r="106" ht="15" customHeight="1">
      <c r="B106" s="321"/>
      <c r="C106" s="299" t="s">
        <v>1082</v>
      </c>
      <c r="D106" s="299"/>
      <c r="E106" s="299"/>
      <c r="F106" s="320" t="s">
        <v>1083</v>
      </c>
      <c r="G106" s="299"/>
      <c r="H106" s="299" t="s">
        <v>1116</v>
      </c>
      <c r="I106" s="299" t="s">
        <v>1079</v>
      </c>
      <c r="J106" s="299">
        <v>50</v>
      </c>
      <c r="K106" s="312"/>
    </row>
    <row r="107" ht="15" customHeight="1">
      <c r="B107" s="321"/>
      <c r="C107" s="299" t="s">
        <v>1085</v>
      </c>
      <c r="D107" s="299"/>
      <c r="E107" s="299"/>
      <c r="F107" s="320" t="s">
        <v>1077</v>
      </c>
      <c r="G107" s="299"/>
      <c r="H107" s="299" t="s">
        <v>1116</v>
      </c>
      <c r="I107" s="299" t="s">
        <v>1087</v>
      </c>
      <c r="J107" s="299"/>
      <c r="K107" s="312"/>
    </row>
    <row r="108" ht="15" customHeight="1">
      <c r="B108" s="321"/>
      <c r="C108" s="299" t="s">
        <v>1096</v>
      </c>
      <c r="D108" s="299"/>
      <c r="E108" s="299"/>
      <c r="F108" s="320" t="s">
        <v>1083</v>
      </c>
      <c r="G108" s="299"/>
      <c r="H108" s="299" t="s">
        <v>1116</v>
      </c>
      <c r="I108" s="299" t="s">
        <v>1079</v>
      </c>
      <c r="J108" s="299">
        <v>50</v>
      </c>
      <c r="K108" s="312"/>
    </row>
    <row r="109" ht="15" customHeight="1">
      <c r="B109" s="321"/>
      <c r="C109" s="299" t="s">
        <v>1104</v>
      </c>
      <c r="D109" s="299"/>
      <c r="E109" s="299"/>
      <c r="F109" s="320" t="s">
        <v>1083</v>
      </c>
      <c r="G109" s="299"/>
      <c r="H109" s="299" t="s">
        <v>1116</v>
      </c>
      <c r="I109" s="299" t="s">
        <v>1079</v>
      </c>
      <c r="J109" s="299">
        <v>50</v>
      </c>
      <c r="K109" s="312"/>
    </row>
    <row r="110" ht="15" customHeight="1">
      <c r="B110" s="321"/>
      <c r="C110" s="299" t="s">
        <v>1102</v>
      </c>
      <c r="D110" s="299"/>
      <c r="E110" s="299"/>
      <c r="F110" s="320" t="s">
        <v>1083</v>
      </c>
      <c r="G110" s="299"/>
      <c r="H110" s="299" t="s">
        <v>1116</v>
      </c>
      <c r="I110" s="299" t="s">
        <v>1079</v>
      </c>
      <c r="J110" s="299">
        <v>50</v>
      </c>
      <c r="K110" s="312"/>
    </row>
    <row r="111" ht="15" customHeight="1">
      <c r="B111" s="321"/>
      <c r="C111" s="299" t="s">
        <v>52</v>
      </c>
      <c r="D111" s="299"/>
      <c r="E111" s="299"/>
      <c r="F111" s="320" t="s">
        <v>1077</v>
      </c>
      <c r="G111" s="299"/>
      <c r="H111" s="299" t="s">
        <v>1117</v>
      </c>
      <c r="I111" s="299" t="s">
        <v>1079</v>
      </c>
      <c r="J111" s="299">
        <v>20</v>
      </c>
      <c r="K111" s="312"/>
    </row>
    <row r="112" ht="15" customHeight="1">
      <c r="B112" s="321"/>
      <c r="C112" s="299" t="s">
        <v>1118</v>
      </c>
      <c r="D112" s="299"/>
      <c r="E112" s="299"/>
      <c r="F112" s="320" t="s">
        <v>1077</v>
      </c>
      <c r="G112" s="299"/>
      <c r="H112" s="299" t="s">
        <v>1119</v>
      </c>
      <c r="I112" s="299" t="s">
        <v>1079</v>
      </c>
      <c r="J112" s="299">
        <v>120</v>
      </c>
      <c r="K112" s="312"/>
    </row>
    <row r="113" ht="15" customHeight="1">
      <c r="B113" s="321"/>
      <c r="C113" s="299" t="s">
        <v>37</v>
      </c>
      <c r="D113" s="299"/>
      <c r="E113" s="299"/>
      <c r="F113" s="320" t="s">
        <v>1077</v>
      </c>
      <c r="G113" s="299"/>
      <c r="H113" s="299" t="s">
        <v>1120</v>
      </c>
      <c r="I113" s="299" t="s">
        <v>1111</v>
      </c>
      <c r="J113" s="299"/>
      <c r="K113" s="312"/>
    </row>
    <row r="114" ht="15" customHeight="1">
      <c r="B114" s="321"/>
      <c r="C114" s="299" t="s">
        <v>47</v>
      </c>
      <c r="D114" s="299"/>
      <c r="E114" s="299"/>
      <c r="F114" s="320" t="s">
        <v>1077</v>
      </c>
      <c r="G114" s="299"/>
      <c r="H114" s="299" t="s">
        <v>1121</v>
      </c>
      <c r="I114" s="299" t="s">
        <v>1111</v>
      </c>
      <c r="J114" s="299"/>
      <c r="K114" s="312"/>
    </row>
    <row r="115" ht="15" customHeight="1">
      <c r="B115" s="321"/>
      <c r="C115" s="299" t="s">
        <v>56</v>
      </c>
      <c r="D115" s="299"/>
      <c r="E115" s="299"/>
      <c r="F115" s="320" t="s">
        <v>1077</v>
      </c>
      <c r="G115" s="299"/>
      <c r="H115" s="299" t="s">
        <v>1122</v>
      </c>
      <c r="I115" s="299" t="s">
        <v>1123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1124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1071</v>
      </c>
      <c r="D121" s="313"/>
      <c r="E121" s="313"/>
      <c r="F121" s="313" t="s">
        <v>1072</v>
      </c>
      <c r="G121" s="314"/>
      <c r="H121" s="313" t="s">
        <v>111</v>
      </c>
      <c r="I121" s="313" t="s">
        <v>56</v>
      </c>
      <c r="J121" s="313" t="s">
        <v>1073</v>
      </c>
      <c r="K121" s="339"/>
    </row>
    <row r="122" ht="17.25" customHeight="1">
      <c r="B122" s="338"/>
      <c r="C122" s="315" t="s">
        <v>1074</v>
      </c>
      <c r="D122" s="315"/>
      <c r="E122" s="315"/>
      <c r="F122" s="316" t="s">
        <v>1075</v>
      </c>
      <c r="G122" s="317"/>
      <c r="H122" s="315"/>
      <c r="I122" s="315"/>
      <c r="J122" s="315" t="s">
        <v>1076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1080</v>
      </c>
      <c r="D124" s="318"/>
      <c r="E124" s="318"/>
      <c r="F124" s="320" t="s">
        <v>1077</v>
      </c>
      <c r="G124" s="299"/>
      <c r="H124" s="299" t="s">
        <v>1116</v>
      </c>
      <c r="I124" s="299" t="s">
        <v>1079</v>
      </c>
      <c r="J124" s="299">
        <v>120</v>
      </c>
      <c r="K124" s="342"/>
    </row>
    <row r="125" ht="15" customHeight="1">
      <c r="B125" s="340"/>
      <c r="C125" s="299" t="s">
        <v>1125</v>
      </c>
      <c r="D125" s="299"/>
      <c r="E125" s="299"/>
      <c r="F125" s="320" t="s">
        <v>1077</v>
      </c>
      <c r="G125" s="299"/>
      <c r="H125" s="299" t="s">
        <v>1126</v>
      </c>
      <c r="I125" s="299" t="s">
        <v>1079</v>
      </c>
      <c r="J125" s="299" t="s">
        <v>1127</v>
      </c>
      <c r="K125" s="342"/>
    </row>
    <row r="126" ht="15" customHeight="1">
      <c r="B126" s="340"/>
      <c r="C126" s="299" t="s">
        <v>1026</v>
      </c>
      <c r="D126" s="299"/>
      <c r="E126" s="299"/>
      <c r="F126" s="320" t="s">
        <v>1077</v>
      </c>
      <c r="G126" s="299"/>
      <c r="H126" s="299" t="s">
        <v>1128</v>
      </c>
      <c r="I126" s="299" t="s">
        <v>1079</v>
      </c>
      <c r="J126" s="299" t="s">
        <v>1127</v>
      </c>
      <c r="K126" s="342"/>
    </row>
    <row r="127" ht="15" customHeight="1">
      <c r="B127" s="340"/>
      <c r="C127" s="299" t="s">
        <v>1088</v>
      </c>
      <c r="D127" s="299"/>
      <c r="E127" s="299"/>
      <c r="F127" s="320" t="s">
        <v>1083</v>
      </c>
      <c r="G127" s="299"/>
      <c r="H127" s="299" t="s">
        <v>1089</v>
      </c>
      <c r="I127" s="299" t="s">
        <v>1079</v>
      </c>
      <c r="J127" s="299">
        <v>15</v>
      </c>
      <c r="K127" s="342"/>
    </row>
    <row r="128" ht="15" customHeight="1">
      <c r="B128" s="340"/>
      <c r="C128" s="322" t="s">
        <v>1090</v>
      </c>
      <c r="D128" s="322"/>
      <c r="E128" s="322"/>
      <c r="F128" s="323" t="s">
        <v>1083</v>
      </c>
      <c r="G128" s="322"/>
      <c r="H128" s="322" t="s">
        <v>1091</v>
      </c>
      <c r="I128" s="322" t="s">
        <v>1079</v>
      </c>
      <c r="J128" s="322">
        <v>15</v>
      </c>
      <c r="K128" s="342"/>
    </row>
    <row r="129" ht="15" customHeight="1">
      <c r="B129" s="340"/>
      <c r="C129" s="322" t="s">
        <v>1092</v>
      </c>
      <c r="D129" s="322"/>
      <c r="E129" s="322"/>
      <c r="F129" s="323" t="s">
        <v>1083</v>
      </c>
      <c r="G129" s="322"/>
      <c r="H129" s="322" t="s">
        <v>1093</v>
      </c>
      <c r="I129" s="322" t="s">
        <v>1079</v>
      </c>
      <c r="J129" s="322">
        <v>20</v>
      </c>
      <c r="K129" s="342"/>
    </row>
    <row r="130" ht="15" customHeight="1">
      <c r="B130" s="340"/>
      <c r="C130" s="322" t="s">
        <v>1094</v>
      </c>
      <c r="D130" s="322"/>
      <c r="E130" s="322"/>
      <c r="F130" s="323" t="s">
        <v>1083</v>
      </c>
      <c r="G130" s="322"/>
      <c r="H130" s="322" t="s">
        <v>1095</v>
      </c>
      <c r="I130" s="322" t="s">
        <v>1079</v>
      </c>
      <c r="J130" s="322">
        <v>20</v>
      </c>
      <c r="K130" s="342"/>
    </row>
    <row r="131" ht="15" customHeight="1">
      <c r="B131" s="340"/>
      <c r="C131" s="299" t="s">
        <v>1082</v>
      </c>
      <c r="D131" s="299"/>
      <c r="E131" s="299"/>
      <c r="F131" s="320" t="s">
        <v>1083</v>
      </c>
      <c r="G131" s="299"/>
      <c r="H131" s="299" t="s">
        <v>1116</v>
      </c>
      <c r="I131" s="299" t="s">
        <v>1079</v>
      </c>
      <c r="J131" s="299">
        <v>50</v>
      </c>
      <c r="K131" s="342"/>
    </row>
    <row r="132" ht="15" customHeight="1">
      <c r="B132" s="340"/>
      <c r="C132" s="299" t="s">
        <v>1096</v>
      </c>
      <c r="D132" s="299"/>
      <c r="E132" s="299"/>
      <c r="F132" s="320" t="s">
        <v>1083</v>
      </c>
      <c r="G132" s="299"/>
      <c r="H132" s="299" t="s">
        <v>1116</v>
      </c>
      <c r="I132" s="299" t="s">
        <v>1079</v>
      </c>
      <c r="J132" s="299">
        <v>50</v>
      </c>
      <c r="K132" s="342"/>
    </row>
    <row r="133" ht="15" customHeight="1">
      <c r="B133" s="340"/>
      <c r="C133" s="299" t="s">
        <v>1102</v>
      </c>
      <c r="D133" s="299"/>
      <c r="E133" s="299"/>
      <c r="F133" s="320" t="s">
        <v>1083</v>
      </c>
      <c r="G133" s="299"/>
      <c r="H133" s="299" t="s">
        <v>1116</v>
      </c>
      <c r="I133" s="299" t="s">
        <v>1079</v>
      </c>
      <c r="J133" s="299">
        <v>50</v>
      </c>
      <c r="K133" s="342"/>
    </row>
    <row r="134" ht="15" customHeight="1">
      <c r="B134" s="340"/>
      <c r="C134" s="299" t="s">
        <v>1104</v>
      </c>
      <c r="D134" s="299"/>
      <c r="E134" s="299"/>
      <c r="F134" s="320" t="s">
        <v>1083</v>
      </c>
      <c r="G134" s="299"/>
      <c r="H134" s="299" t="s">
        <v>1116</v>
      </c>
      <c r="I134" s="299" t="s">
        <v>1079</v>
      </c>
      <c r="J134" s="299">
        <v>50</v>
      </c>
      <c r="K134" s="342"/>
    </row>
    <row r="135" ht="15" customHeight="1">
      <c r="B135" s="340"/>
      <c r="C135" s="299" t="s">
        <v>116</v>
      </c>
      <c r="D135" s="299"/>
      <c r="E135" s="299"/>
      <c r="F135" s="320" t="s">
        <v>1083</v>
      </c>
      <c r="G135" s="299"/>
      <c r="H135" s="299" t="s">
        <v>1129</v>
      </c>
      <c r="I135" s="299" t="s">
        <v>1079</v>
      </c>
      <c r="J135" s="299">
        <v>255</v>
      </c>
      <c r="K135" s="342"/>
    </row>
    <row r="136" ht="15" customHeight="1">
      <c r="B136" s="340"/>
      <c r="C136" s="299" t="s">
        <v>1106</v>
      </c>
      <c r="D136" s="299"/>
      <c r="E136" s="299"/>
      <c r="F136" s="320" t="s">
        <v>1077</v>
      </c>
      <c r="G136" s="299"/>
      <c r="H136" s="299" t="s">
        <v>1130</v>
      </c>
      <c r="I136" s="299" t="s">
        <v>1108</v>
      </c>
      <c r="J136" s="299"/>
      <c r="K136" s="342"/>
    </row>
    <row r="137" ht="15" customHeight="1">
      <c r="B137" s="340"/>
      <c r="C137" s="299" t="s">
        <v>1109</v>
      </c>
      <c r="D137" s="299"/>
      <c r="E137" s="299"/>
      <c r="F137" s="320" t="s">
        <v>1077</v>
      </c>
      <c r="G137" s="299"/>
      <c r="H137" s="299" t="s">
        <v>1131</v>
      </c>
      <c r="I137" s="299" t="s">
        <v>1111</v>
      </c>
      <c r="J137" s="299"/>
      <c r="K137" s="342"/>
    </row>
    <row r="138" ht="15" customHeight="1">
      <c r="B138" s="340"/>
      <c r="C138" s="299" t="s">
        <v>1112</v>
      </c>
      <c r="D138" s="299"/>
      <c r="E138" s="299"/>
      <c r="F138" s="320" t="s">
        <v>1077</v>
      </c>
      <c r="G138" s="299"/>
      <c r="H138" s="299" t="s">
        <v>1112</v>
      </c>
      <c r="I138" s="299" t="s">
        <v>1111</v>
      </c>
      <c r="J138" s="299"/>
      <c r="K138" s="342"/>
    </row>
    <row r="139" ht="15" customHeight="1">
      <c r="B139" s="340"/>
      <c r="C139" s="299" t="s">
        <v>37</v>
      </c>
      <c r="D139" s="299"/>
      <c r="E139" s="299"/>
      <c r="F139" s="320" t="s">
        <v>1077</v>
      </c>
      <c r="G139" s="299"/>
      <c r="H139" s="299" t="s">
        <v>1132</v>
      </c>
      <c r="I139" s="299" t="s">
        <v>1111</v>
      </c>
      <c r="J139" s="299"/>
      <c r="K139" s="342"/>
    </row>
    <row r="140" ht="15" customHeight="1">
      <c r="B140" s="340"/>
      <c r="C140" s="299" t="s">
        <v>1133</v>
      </c>
      <c r="D140" s="299"/>
      <c r="E140" s="299"/>
      <c r="F140" s="320" t="s">
        <v>1077</v>
      </c>
      <c r="G140" s="299"/>
      <c r="H140" s="299" t="s">
        <v>1134</v>
      </c>
      <c r="I140" s="299" t="s">
        <v>1111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1135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1071</v>
      </c>
      <c r="D146" s="313"/>
      <c r="E146" s="313"/>
      <c r="F146" s="313" t="s">
        <v>1072</v>
      </c>
      <c r="G146" s="314"/>
      <c r="H146" s="313" t="s">
        <v>111</v>
      </c>
      <c r="I146" s="313" t="s">
        <v>56</v>
      </c>
      <c r="J146" s="313" t="s">
        <v>1073</v>
      </c>
      <c r="K146" s="312"/>
    </row>
    <row r="147" ht="17.25" customHeight="1">
      <c r="B147" s="310"/>
      <c r="C147" s="315" t="s">
        <v>1074</v>
      </c>
      <c r="D147" s="315"/>
      <c r="E147" s="315"/>
      <c r="F147" s="316" t="s">
        <v>1075</v>
      </c>
      <c r="G147" s="317"/>
      <c r="H147" s="315"/>
      <c r="I147" s="315"/>
      <c r="J147" s="315" t="s">
        <v>1076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1080</v>
      </c>
      <c r="D149" s="299"/>
      <c r="E149" s="299"/>
      <c r="F149" s="347" t="s">
        <v>1077</v>
      </c>
      <c r="G149" s="299"/>
      <c r="H149" s="346" t="s">
        <v>1116</v>
      </c>
      <c r="I149" s="346" t="s">
        <v>1079</v>
      </c>
      <c r="J149" s="346">
        <v>120</v>
      </c>
      <c r="K149" s="342"/>
    </row>
    <row r="150" ht="15" customHeight="1">
      <c r="B150" s="321"/>
      <c r="C150" s="346" t="s">
        <v>1125</v>
      </c>
      <c r="D150" s="299"/>
      <c r="E150" s="299"/>
      <c r="F150" s="347" t="s">
        <v>1077</v>
      </c>
      <c r="G150" s="299"/>
      <c r="H150" s="346" t="s">
        <v>1136</v>
      </c>
      <c r="I150" s="346" t="s">
        <v>1079</v>
      </c>
      <c r="J150" s="346" t="s">
        <v>1127</v>
      </c>
      <c r="K150" s="342"/>
    </row>
    <row r="151" ht="15" customHeight="1">
      <c r="B151" s="321"/>
      <c r="C151" s="346" t="s">
        <v>1026</v>
      </c>
      <c r="D151" s="299"/>
      <c r="E151" s="299"/>
      <c r="F151" s="347" t="s">
        <v>1077</v>
      </c>
      <c r="G151" s="299"/>
      <c r="H151" s="346" t="s">
        <v>1137</v>
      </c>
      <c r="I151" s="346" t="s">
        <v>1079</v>
      </c>
      <c r="J151" s="346" t="s">
        <v>1127</v>
      </c>
      <c r="K151" s="342"/>
    </row>
    <row r="152" ht="15" customHeight="1">
      <c r="B152" s="321"/>
      <c r="C152" s="346" t="s">
        <v>1082</v>
      </c>
      <c r="D152" s="299"/>
      <c r="E152" s="299"/>
      <c r="F152" s="347" t="s">
        <v>1083</v>
      </c>
      <c r="G152" s="299"/>
      <c r="H152" s="346" t="s">
        <v>1116</v>
      </c>
      <c r="I152" s="346" t="s">
        <v>1079</v>
      </c>
      <c r="J152" s="346">
        <v>50</v>
      </c>
      <c r="K152" s="342"/>
    </row>
    <row r="153" ht="15" customHeight="1">
      <c r="B153" s="321"/>
      <c r="C153" s="346" t="s">
        <v>1085</v>
      </c>
      <c r="D153" s="299"/>
      <c r="E153" s="299"/>
      <c r="F153" s="347" t="s">
        <v>1077</v>
      </c>
      <c r="G153" s="299"/>
      <c r="H153" s="346" t="s">
        <v>1116</v>
      </c>
      <c r="I153" s="346" t="s">
        <v>1087</v>
      </c>
      <c r="J153" s="346"/>
      <c r="K153" s="342"/>
    </row>
    <row r="154" ht="15" customHeight="1">
      <c r="B154" s="321"/>
      <c r="C154" s="346" t="s">
        <v>1096</v>
      </c>
      <c r="D154" s="299"/>
      <c r="E154" s="299"/>
      <c r="F154" s="347" t="s">
        <v>1083</v>
      </c>
      <c r="G154" s="299"/>
      <c r="H154" s="346" t="s">
        <v>1116</v>
      </c>
      <c r="I154" s="346" t="s">
        <v>1079</v>
      </c>
      <c r="J154" s="346">
        <v>50</v>
      </c>
      <c r="K154" s="342"/>
    </row>
    <row r="155" ht="15" customHeight="1">
      <c r="B155" s="321"/>
      <c r="C155" s="346" t="s">
        <v>1104</v>
      </c>
      <c r="D155" s="299"/>
      <c r="E155" s="299"/>
      <c r="F155" s="347" t="s">
        <v>1083</v>
      </c>
      <c r="G155" s="299"/>
      <c r="H155" s="346" t="s">
        <v>1116</v>
      </c>
      <c r="I155" s="346" t="s">
        <v>1079</v>
      </c>
      <c r="J155" s="346">
        <v>50</v>
      </c>
      <c r="K155" s="342"/>
    </row>
    <row r="156" ht="15" customHeight="1">
      <c r="B156" s="321"/>
      <c r="C156" s="346" t="s">
        <v>1102</v>
      </c>
      <c r="D156" s="299"/>
      <c r="E156" s="299"/>
      <c r="F156" s="347" t="s">
        <v>1083</v>
      </c>
      <c r="G156" s="299"/>
      <c r="H156" s="346" t="s">
        <v>1116</v>
      </c>
      <c r="I156" s="346" t="s">
        <v>1079</v>
      </c>
      <c r="J156" s="346">
        <v>50</v>
      </c>
      <c r="K156" s="342"/>
    </row>
    <row r="157" ht="15" customHeight="1">
      <c r="B157" s="321"/>
      <c r="C157" s="346" t="s">
        <v>103</v>
      </c>
      <c r="D157" s="299"/>
      <c r="E157" s="299"/>
      <c r="F157" s="347" t="s">
        <v>1077</v>
      </c>
      <c r="G157" s="299"/>
      <c r="H157" s="346" t="s">
        <v>1138</v>
      </c>
      <c r="I157" s="346" t="s">
        <v>1079</v>
      </c>
      <c r="J157" s="346" t="s">
        <v>1139</v>
      </c>
      <c r="K157" s="342"/>
    </row>
    <row r="158" ht="15" customHeight="1">
      <c r="B158" s="321"/>
      <c r="C158" s="346" t="s">
        <v>1140</v>
      </c>
      <c r="D158" s="299"/>
      <c r="E158" s="299"/>
      <c r="F158" s="347" t="s">
        <v>1077</v>
      </c>
      <c r="G158" s="299"/>
      <c r="H158" s="346" t="s">
        <v>1141</v>
      </c>
      <c r="I158" s="346" t="s">
        <v>1111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1142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1071</v>
      </c>
      <c r="D164" s="313"/>
      <c r="E164" s="313"/>
      <c r="F164" s="313" t="s">
        <v>1072</v>
      </c>
      <c r="G164" s="350"/>
      <c r="H164" s="351" t="s">
        <v>111</v>
      </c>
      <c r="I164" s="351" t="s">
        <v>56</v>
      </c>
      <c r="J164" s="313" t="s">
        <v>1073</v>
      </c>
      <c r="K164" s="290"/>
    </row>
    <row r="165" ht="17.25" customHeight="1">
      <c r="B165" s="291"/>
      <c r="C165" s="315" t="s">
        <v>1074</v>
      </c>
      <c r="D165" s="315"/>
      <c r="E165" s="315"/>
      <c r="F165" s="316" t="s">
        <v>1075</v>
      </c>
      <c r="G165" s="352"/>
      <c r="H165" s="353"/>
      <c r="I165" s="353"/>
      <c r="J165" s="315" t="s">
        <v>1076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1080</v>
      </c>
      <c r="D167" s="299"/>
      <c r="E167" s="299"/>
      <c r="F167" s="320" t="s">
        <v>1077</v>
      </c>
      <c r="G167" s="299"/>
      <c r="H167" s="299" t="s">
        <v>1116</v>
      </c>
      <c r="I167" s="299" t="s">
        <v>1079</v>
      </c>
      <c r="J167" s="299">
        <v>120</v>
      </c>
      <c r="K167" s="342"/>
    </row>
    <row r="168" ht="15" customHeight="1">
      <c r="B168" s="321"/>
      <c r="C168" s="299" t="s">
        <v>1125</v>
      </c>
      <c r="D168" s="299"/>
      <c r="E168" s="299"/>
      <c r="F168" s="320" t="s">
        <v>1077</v>
      </c>
      <c r="G168" s="299"/>
      <c r="H168" s="299" t="s">
        <v>1126</v>
      </c>
      <c r="I168" s="299" t="s">
        <v>1079</v>
      </c>
      <c r="J168" s="299" t="s">
        <v>1127</v>
      </c>
      <c r="K168" s="342"/>
    </row>
    <row r="169" ht="15" customHeight="1">
      <c r="B169" s="321"/>
      <c r="C169" s="299" t="s">
        <v>1026</v>
      </c>
      <c r="D169" s="299"/>
      <c r="E169" s="299"/>
      <c r="F169" s="320" t="s">
        <v>1077</v>
      </c>
      <c r="G169" s="299"/>
      <c r="H169" s="299" t="s">
        <v>1143</v>
      </c>
      <c r="I169" s="299" t="s">
        <v>1079</v>
      </c>
      <c r="J169" s="299" t="s">
        <v>1127</v>
      </c>
      <c r="K169" s="342"/>
    </row>
    <row r="170" ht="15" customHeight="1">
      <c r="B170" s="321"/>
      <c r="C170" s="299" t="s">
        <v>1082</v>
      </c>
      <c r="D170" s="299"/>
      <c r="E170" s="299"/>
      <c r="F170" s="320" t="s">
        <v>1083</v>
      </c>
      <c r="G170" s="299"/>
      <c r="H170" s="299" t="s">
        <v>1143</v>
      </c>
      <c r="I170" s="299" t="s">
        <v>1079</v>
      </c>
      <c r="J170" s="299">
        <v>50</v>
      </c>
      <c r="K170" s="342"/>
    </row>
    <row r="171" ht="15" customHeight="1">
      <c r="B171" s="321"/>
      <c r="C171" s="299" t="s">
        <v>1085</v>
      </c>
      <c r="D171" s="299"/>
      <c r="E171" s="299"/>
      <c r="F171" s="320" t="s">
        <v>1077</v>
      </c>
      <c r="G171" s="299"/>
      <c r="H171" s="299" t="s">
        <v>1143</v>
      </c>
      <c r="I171" s="299" t="s">
        <v>1087</v>
      </c>
      <c r="J171" s="299"/>
      <c r="K171" s="342"/>
    </row>
    <row r="172" ht="15" customHeight="1">
      <c r="B172" s="321"/>
      <c r="C172" s="299" t="s">
        <v>1096</v>
      </c>
      <c r="D172" s="299"/>
      <c r="E172" s="299"/>
      <c r="F172" s="320" t="s">
        <v>1083</v>
      </c>
      <c r="G172" s="299"/>
      <c r="H172" s="299" t="s">
        <v>1143</v>
      </c>
      <c r="I172" s="299" t="s">
        <v>1079</v>
      </c>
      <c r="J172" s="299">
        <v>50</v>
      </c>
      <c r="K172" s="342"/>
    </row>
    <row r="173" ht="15" customHeight="1">
      <c r="B173" s="321"/>
      <c r="C173" s="299" t="s">
        <v>1104</v>
      </c>
      <c r="D173" s="299"/>
      <c r="E173" s="299"/>
      <c r="F173" s="320" t="s">
        <v>1083</v>
      </c>
      <c r="G173" s="299"/>
      <c r="H173" s="299" t="s">
        <v>1143</v>
      </c>
      <c r="I173" s="299" t="s">
        <v>1079</v>
      </c>
      <c r="J173" s="299">
        <v>50</v>
      </c>
      <c r="K173" s="342"/>
    </row>
    <row r="174" ht="15" customHeight="1">
      <c r="B174" s="321"/>
      <c r="C174" s="299" t="s">
        <v>1102</v>
      </c>
      <c r="D174" s="299"/>
      <c r="E174" s="299"/>
      <c r="F174" s="320" t="s">
        <v>1083</v>
      </c>
      <c r="G174" s="299"/>
      <c r="H174" s="299" t="s">
        <v>1143</v>
      </c>
      <c r="I174" s="299" t="s">
        <v>1079</v>
      </c>
      <c r="J174" s="299">
        <v>50</v>
      </c>
      <c r="K174" s="342"/>
    </row>
    <row r="175" ht="15" customHeight="1">
      <c r="B175" s="321"/>
      <c r="C175" s="299" t="s">
        <v>110</v>
      </c>
      <c r="D175" s="299"/>
      <c r="E175" s="299"/>
      <c r="F175" s="320" t="s">
        <v>1077</v>
      </c>
      <c r="G175" s="299"/>
      <c r="H175" s="299" t="s">
        <v>1144</v>
      </c>
      <c r="I175" s="299" t="s">
        <v>1145</v>
      </c>
      <c r="J175" s="299"/>
      <c r="K175" s="342"/>
    </row>
    <row r="176" ht="15" customHeight="1">
      <c r="B176" s="321"/>
      <c r="C176" s="299" t="s">
        <v>56</v>
      </c>
      <c r="D176" s="299"/>
      <c r="E176" s="299"/>
      <c r="F176" s="320" t="s">
        <v>1077</v>
      </c>
      <c r="G176" s="299"/>
      <c r="H176" s="299" t="s">
        <v>1146</v>
      </c>
      <c r="I176" s="299" t="s">
        <v>1147</v>
      </c>
      <c r="J176" s="299">
        <v>1</v>
      </c>
      <c r="K176" s="342"/>
    </row>
    <row r="177" ht="15" customHeight="1">
      <c r="B177" s="321"/>
      <c r="C177" s="299" t="s">
        <v>52</v>
      </c>
      <c r="D177" s="299"/>
      <c r="E177" s="299"/>
      <c r="F177" s="320" t="s">
        <v>1077</v>
      </c>
      <c r="G177" s="299"/>
      <c r="H177" s="299" t="s">
        <v>1148</v>
      </c>
      <c r="I177" s="299" t="s">
        <v>1079</v>
      </c>
      <c r="J177" s="299">
        <v>20</v>
      </c>
      <c r="K177" s="342"/>
    </row>
    <row r="178" ht="15" customHeight="1">
      <c r="B178" s="321"/>
      <c r="C178" s="299" t="s">
        <v>111</v>
      </c>
      <c r="D178" s="299"/>
      <c r="E178" s="299"/>
      <c r="F178" s="320" t="s">
        <v>1077</v>
      </c>
      <c r="G178" s="299"/>
      <c r="H178" s="299" t="s">
        <v>1149</v>
      </c>
      <c r="I178" s="299" t="s">
        <v>1079</v>
      </c>
      <c r="J178" s="299">
        <v>255</v>
      </c>
      <c r="K178" s="342"/>
    </row>
    <row r="179" ht="15" customHeight="1">
      <c r="B179" s="321"/>
      <c r="C179" s="299" t="s">
        <v>112</v>
      </c>
      <c r="D179" s="299"/>
      <c r="E179" s="299"/>
      <c r="F179" s="320" t="s">
        <v>1077</v>
      </c>
      <c r="G179" s="299"/>
      <c r="H179" s="299" t="s">
        <v>1042</v>
      </c>
      <c r="I179" s="299" t="s">
        <v>1079</v>
      </c>
      <c r="J179" s="299">
        <v>10</v>
      </c>
      <c r="K179" s="342"/>
    </row>
    <row r="180" ht="15" customHeight="1">
      <c r="B180" s="321"/>
      <c r="C180" s="299" t="s">
        <v>113</v>
      </c>
      <c r="D180" s="299"/>
      <c r="E180" s="299"/>
      <c r="F180" s="320" t="s">
        <v>1077</v>
      </c>
      <c r="G180" s="299"/>
      <c r="H180" s="299" t="s">
        <v>1150</v>
      </c>
      <c r="I180" s="299" t="s">
        <v>1111</v>
      </c>
      <c r="J180" s="299"/>
      <c r="K180" s="342"/>
    </row>
    <row r="181" ht="15" customHeight="1">
      <c r="B181" s="321"/>
      <c r="C181" s="299" t="s">
        <v>1151</v>
      </c>
      <c r="D181" s="299"/>
      <c r="E181" s="299"/>
      <c r="F181" s="320" t="s">
        <v>1077</v>
      </c>
      <c r="G181" s="299"/>
      <c r="H181" s="299" t="s">
        <v>1152</v>
      </c>
      <c r="I181" s="299" t="s">
        <v>1111</v>
      </c>
      <c r="J181" s="299"/>
      <c r="K181" s="342"/>
    </row>
    <row r="182" ht="15" customHeight="1">
      <c r="B182" s="321"/>
      <c r="C182" s="299" t="s">
        <v>1140</v>
      </c>
      <c r="D182" s="299"/>
      <c r="E182" s="299"/>
      <c r="F182" s="320" t="s">
        <v>1077</v>
      </c>
      <c r="G182" s="299"/>
      <c r="H182" s="299" t="s">
        <v>1153</v>
      </c>
      <c r="I182" s="299" t="s">
        <v>1111</v>
      </c>
      <c r="J182" s="299"/>
      <c r="K182" s="342"/>
    </row>
    <row r="183" ht="15" customHeight="1">
      <c r="B183" s="321"/>
      <c r="C183" s="299" t="s">
        <v>115</v>
      </c>
      <c r="D183" s="299"/>
      <c r="E183" s="299"/>
      <c r="F183" s="320" t="s">
        <v>1083</v>
      </c>
      <c r="G183" s="299"/>
      <c r="H183" s="299" t="s">
        <v>1154</v>
      </c>
      <c r="I183" s="299" t="s">
        <v>1079</v>
      </c>
      <c r="J183" s="299">
        <v>50</v>
      </c>
      <c r="K183" s="342"/>
    </row>
    <row r="184" ht="15" customHeight="1">
      <c r="B184" s="321"/>
      <c r="C184" s="299" t="s">
        <v>1155</v>
      </c>
      <c r="D184" s="299"/>
      <c r="E184" s="299"/>
      <c r="F184" s="320" t="s">
        <v>1083</v>
      </c>
      <c r="G184" s="299"/>
      <c r="H184" s="299" t="s">
        <v>1156</v>
      </c>
      <c r="I184" s="299" t="s">
        <v>1157</v>
      </c>
      <c r="J184" s="299"/>
      <c r="K184" s="342"/>
    </row>
    <row r="185" ht="15" customHeight="1">
      <c r="B185" s="321"/>
      <c r="C185" s="299" t="s">
        <v>1158</v>
      </c>
      <c r="D185" s="299"/>
      <c r="E185" s="299"/>
      <c r="F185" s="320" t="s">
        <v>1083</v>
      </c>
      <c r="G185" s="299"/>
      <c r="H185" s="299" t="s">
        <v>1159</v>
      </c>
      <c r="I185" s="299" t="s">
        <v>1157</v>
      </c>
      <c r="J185" s="299"/>
      <c r="K185" s="342"/>
    </row>
    <row r="186" ht="15" customHeight="1">
      <c r="B186" s="321"/>
      <c r="C186" s="299" t="s">
        <v>1160</v>
      </c>
      <c r="D186" s="299"/>
      <c r="E186" s="299"/>
      <c r="F186" s="320" t="s">
        <v>1083</v>
      </c>
      <c r="G186" s="299"/>
      <c r="H186" s="299" t="s">
        <v>1161</v>
      </c>
      <c r="I186" s="299" t="s">
        <v>1157</v>
      </c>
      <c r="J186" s="299"/>
      <c r="K186" s="342"/>
    </row>
    <row r="187" ht="15" customHeight="1">
      <c r="B187" s="321"/>
      <c r="C187" s="354" t="s">
        <v>1162</v>
      </c>
      <c r="D187" s="299"/>
      <c r="E187" s="299"/>
      <c r="F187" s="320" t="s">
        <v>1083</v>
      </c>
      <c r="G187" s="299"/>
      <c r="H187" s="299" t="s">
        <v>1163</v>
      </c>
      <c r="I187" s="299" t="s">
        <v>1164</v>
      </c>
      <c r="J187" s="355" t="s">
        <v>1165</v>
      </c>
      <c r="K187" s="342"/>
    </row>
    <row r="188" ht="15" customHeight="1">
      <c r="B188" s="321"/>
      <c r="C188" s="305" t="s">
        <v>41</v>
      </c>
      <c r="D188" s="299"/>
      <c r="E188" s="299"/>
      <c r="F188" s="320" t="s">
        <v>1077</v>
      </c>
      <c r="G188" s="299"/>
      <c r="H188" s="295" t="s">
        <v>1166</v>
      </c>
      <c r="I188" s="299" t="s">
        <v>1167</v>
      </c>
      <c r="J188" s="299"/>
      <c r="K188" s="342"/>
    </row>
    <row r="189" ht="15" customHeight="1">
      <c r="B189" s="321"/>
      <c r="C189" s="305" t="s">
        <v>1168</v>
      </c>
      <c r="D189" s="299"/>
      <c r="E189" s="299"/>
      <c r="F189" s="320" t="s">
        <v>1077</v>
      </c>
      <c r="G189" s="299"/>
      <c r="H189" s="299" t="s">
        <v>1169</v>
      </c>
      <c r="I189" s="299" t="s">
        <v>1111</v>
      </c>
      <c r="J189" s="299"/>
      <c r="K189" s="342"/>
    </row>
    <row r="190" ht="15" customHeight="1">
      <c r="B190" s="321"/>
      <c r="C190" s="305" t="s">
        <v>1170</v>
      </c>
      <c r="D190" s="299"/>
      <c r="E190" s="299"/>
      <c r="F190" s="320" t="s">
        <v>1077</v>
      </c>
      <c r="G190" s="299"/>
      <c r="H190" s="299" t="s">
        <v>1171</v>
      </c>
      <c r="I190" s="299" t="s">
        <v>1111</v>
      </c>
      <c r="J190" s="299"/>
      <c r="K190" s="342"/>
    </row>
    <row r="191" ht="15" customHeight="1">
      <c r="B191" s="321"/>
      <c r="C191" s="305" t="s">
        <v>1172</v>
      </c>
      <c r="D191" s="299"/>
      <c r="E191" s="299"/>
      <c r="F191" s="320" t="s">
        <v>1083</v>
      </c>
      <c r="G191" s="299"/>
      <c r="H191" s="299" t="s">
        <v>1173</v>
      </c>
      <c r="I191" s="299" t="s">
        <v>1111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1174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1175</v>
      </c>
      <c r="D198" s="357"/>
      <c r="E198" s="357"/>
      <c r="F198" s="357" t="s">
        <v>1176</v>
      </c>
      <c r="G198" s="358"/>
      <c r="H198" s="357" t="s">
        <v>1177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1167</v>
      </c>
      <c r="D200" s="299"/>
      <c r="E200" s="299"/>
      <c r="F200" s="320" t="s">
        <v>42</v>
      </c>
      <c r="G200" s="299"/>
      <c r="H200" s="299" t="s">
        <v>1178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43</v>
      </c>
      <c r="G201" s="299"/>
      <c r="H201" s="299" t="s">
        <v>1179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46</v>
      </c>
      <c r="G202" s="299"/>
      <c r="H202" s="299" t="s">
        <v>1180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44</v>
      </c>
      <c r="G203" s="299"/>
      <c r="H203" s="299" t="s">
        <v>1181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45</v>
      </c>
      <c r="G204" s="299"/>
      <c r="H204" s="299" t="s">
        <v>1182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1123</v>
      </c>
      <c r="D206" s="299"/>
      <c r="E206" s="299"/>
      <c r="F206" s="320" t="s">
        <v>78</v>
      </c>
      <c r="G206" s="299"/>
      <c r="H206" s="299" t="s">
        <v>1183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1020</v>
      </c>
      <c r="G207" s="299"/>
      <c r="H207" s="299" t="s">
        <v>1021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1018</v>
      </c>
      <c r="G208" s="299"/>
      <c r="H208" s="299" t="s">
        <v>1184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1022</v>
      </c>
      <c r="G209" s="305"/>
      <c r="H209" s="346" t="s">
        <v>1023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1024</v>
      </c>
      <c r="G210" s="305"/>
      <c r="H210" s="346" t="s">
        <v>1185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1147</v>
      </c>
      <c r="D212" s="327"/>
      <c r="E212" s="327"/>
      <c r="F212" s="320">
        <v>1</v>
      </c>
      <c r="G212" s="305"/>
      <c r="H212" s="346" t="s">
        <v>1186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1187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1188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1189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2018-09-02T11:26:29Z</dcterms:created>
  <dcterms:modified xsi:type="dcterms:W3CDTF">2018-09-02T11:26:37Z</dcterms:modified>
</cp:coreProperties>
</file>